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доходы 2013-2016" sheetId="1" r:id="rId1"/>
  </sheets>
  <definedNames>
    <definedName name="_xlnm.Print_Titles" localSheetId="0">'доходы 2013-2016'!$12:$12</definedName>
    <definedName name="_xlnm.Print_Area" localSheetId="0">'доходы 2013-2016'!$A$1:$N$145</definedName>
  </definedNames>
  <calcPr calcId="125725"/>
</workbook>
</file>

<file path=xl/calcChain.xml><?xml version="1.0" encoding="utf-8"?>
<calcChain xmlns="http://schemas.openxmlformats.org/spreadsheetml/2006/main">
  <c r="M14" i="1"/>
  <c r="M15"/>
  <c r="M16"/>
  <c r="M17"/>
  <c r="M18"/>
  <c r="M19"/>
  <c r="M20"/>
  <c r="M21"/>
  <c r="M22"/>
  <c r="M23"/>
  <c r="M24"/>
  <c r="M25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3"/>
  <c r="L15"/>
  <c r="L143"/>
  <c r="L142" s="1"/>
  <c r="L140"/>
  <c r="L139"/>
  <c r="L136"/>
  <c r="L134"/>
  <c r="L131" s="1"/>
  <c r="L132"/>
  <c r="L129"/>
  <c r="L125"/>
  <c r="L127"/>
  <c r="L123"/>
  <c r="L121"/>
  <c r="L119"/>
  <c r="L116"/>
  <c r="L114"/>
  <c r="L112"/>
  <c r="L111" s="1"/>
  <c r="L106"/>
  <c r="L102"/>
  <c r="K102"/>
  <c r="L100"/>
  <c r="L98"/>
  <c r="L96"/>
  <c r="L94"/>
  <c r="K94"/>
  <c r="L91"/>
  <c r="L87"/>
  <c r="K87"/>
  <c r="L85"/>
  <c r="L81"/>
  <c r="L83"/>
  <c r="L78"/>
  <c r="L77" s="1"/>
  <c r="L75"/>
  <c r="L73"/>
  <c r="L70"/>
  <c r="L68"/>
  <c r="K68"/>
  <c r="L63"/>
  <c r="L65"/>
  <c r="L57"/>
  <c r="L55"/>
  <c r="L53"/>
  <c r="L50"/>
  <c r="L48"/>
  <c r="L46"/>
  <c r="L45" s="1"/>
  <c r="L40"/>
  <c r="L42"/>
  <c r="L32"/>
  <c r="L35"/>
  <c r="L37"/>
  <c r="L29"/>
  <c r="L27" s="1"/>
  <c r="L22"/>
  <c r="L17"/>
  <c r="K17"/>
  <c r="K140"/>
  <c r="L118" l="1"/>
  <c r="L14"/>
  <c r="L52"/>
  <c r="L80"/>
  <c r="L39"/>
  <c r="L34"/>
  <c r="L72"/>
  <c r="L62"/>
  <c r="L31"/>
  <c r="K106"/>
  <c r="K50"/>
  <c r="K91"/>
  <c r="K35"/>
  <c r="K32"/>
  <c r="K29"/>
  <c r="K27" s="1"/>
  <c r="K116"/>
  <c r="K114"/>
  <c r="K78"/>
  <c r="L110" l="1"/>
  <c r="L67"/>
  <c r="L44"/>
  <c r="K53"/>
  <c r="K52" s="1"/>
  <c r="K55"/>
  <c r="K127"/>
  <c r="K85"/>
  <c r="K70"/>
  <c r="L13" l="1"/>
  <c r="L109"/>
  <c r="K134"/>
  <c r="K136"/>
  <c r="K112"/>
  <c r="K143"/>
  <c r="K139"/>
  <c r="K22"/>
  <c r="K57"/>
  <c r="L145" l="1"/>
  <c r="K111"/>
  <c r="K142"/>
  <c r="K81"/>
  <c r="K98"/>
  <c r="K40"/>
  <c r="K42"/>
  <c r="K37"/>
  <c r="K129"/>
  <c r="K125"/>
  <c r="K132"/>
  <c r="K123"/>
  <c r="K121"/>
  <c r="K119"/>
  <c r="K100"/>
  <c r="K96"/>
  <c r="K83"/>
  <c r="K77"/>
  <c r="K75"/>
  <c r="K73"/>
  <c r="K65"/>
  <c r="K63"/>
  <c r="K46"/>
  <c r="K45" s="1"/>
  <c r="K15"/>
  <c r="K48"/>
  <c r="K80" l="1"/>
  <c r="K131"/>
  <c r="K44"/>
  <c r="K118"/>
  <c r="K39"/>
  <c r="K34"/>
  <c r="K62"/>
  <c r="K72"/>
  <c r="K67" s="1"/>
  <c r="K14"/>
  <c r="K110" l="1"/>
  <c r="K31"/>
  <c r="K109" l="1"/>
  <c r="K13"/>
  <c r="K145" l="1"/>
</calcChain>
</file>

<file path=xl/sharedStrings.xml><?xml version="1.0" encoding="utf-8"?>
<sst xmlns="http://schemas.openxmlformats.org/spreadsheetml/2006/main" count="1319" uniqueCount="333">
  <si>
    <t>№ строки</t>
  </si>
  <si>
    <t>000</t>
  </si>
  <si>
    <t>1</t>
  </si>
  <si>
    <t>00</t>
  </si>
  <si>
    <t>182</t>
  </si>
  <si>
    <t>01</t>
  </si>
  <si>
    <t>НАЛОГИ НА ПРИБЫЛЬ, ДОХОДЫ</t>
  </si>
  <si>
    <t>110</t>
  </si>
  <si>
    <t>Налог на прибыль организаций</t>
  </si>
  <si>
    <t>012</t>
  </si>
  <si>
    <t>03</t>
  </si>
  <si>
    <t>Налог на доходы физических лиц</t>
  </si>
  <si>
    <t>02</t>
  </si>
  <si>
    <t>0000</t>
  </si>
  <si>
    <t>020</t>
  </si>
  <si>
    <t>05</t>
  </si>
  <si>
    <t>НАЛОГИ НА СОВОКУПНЫЙ ДОХОД</t>
  </si>
  <si>
    <t>Единый налог на вмененный доход для отдельных видов деятельности</t>
  </si>
  <si>
    <t>06</t>
  </si>
  <si>
    <t>НАЛОГИ НА ИМУЩЕСТВО</t>
  </si>
  <si>
    <t>12</t>
  </si>
  <si>
    <t>Налог на имущество физических лиц</t>
  </si>
  <si>
    <t>Земельный налог</t>
  </si>
  <si>
    <t>14</t>
  </si>
  <si>
    <t>08</t>
  </si>
  <si>
    <t>15</t>
  </si>
  <si>
    <t>010</t>
  </si>
  <si>
    <t>Государственная пошлина по делам, рассматриваемым в судах общей юрисдикции, мировыми судьями</t>
  </si>
  <si>
    <t>16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</si>
  <si>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</si>
  <si>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</si>
  <si>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</si>
  <si>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030</t>
  </si>
  <si>
    <t>013</t>
  </si>
  <si>
    <t>015</t>
  </si>
  <si>
    <t>ДОХОДЫ ОТ ПРОДАЖИ МАТЕРИАЛЬНЫХ И НЕМАТЕРИАЛЬНЫХ АКТИВОВ</t>
  </si>
  <si>
    <t>410</t>
  </si>
  <si>
    <t>Доходы от продажи квартир</t>
  </si>
  <si>
    <t>ШТРАФЫ, САНКЦИИ, ВОЗМЕЩЕНИЕ УЩЕРБА</t>
  </si>
  <si>
    <t>140</t>
  </si>
  <si>
    <t>07</t>
  </si>
  <si>
    <t>3</t>
  </si>
  <si>
    <t>130</t>
  </si>
  <si>
    <t>ПЛАТЕЖИ ПРИ ПОЛЬЗОВАНИИ ПРИРОДНЫМИ РЕСУРСАМИ</t>
  </si>
  <si>
    <t>АДМИНИСТРАТИВНЫЕ ПЛАТЕЖИ И СБОРЫ</t>
  </si>
  <si>
    <t>19</t>
  </si>
  <si>
    <t>2</t>
  </si>
  <si>
    <t xml:space="preserve">БЕЗВОЗМЕЗДНЫЕ ПОСТУПЛЕНИЯ </t>
  </si>
  <si>
    <t>151</t>
  </si>
  <si>
    <t>040</t>
  </si>
  <si>
    <t>ВСЕГО ДОХОДОВ</t>
  </si>
  <si>
    <t>Платежи от государственных и муниципальных унитарных предприятий</t>
  </si>
  <si>
    <t>050</t>
  </si>
  <si>
    <t>188</t>
  </si>
  <si>
    <t>069</t>
  </si>
  <si>
    <t>025</t>
  </si>
  <si>
    <t>035</t>
  </si>
  <si>
    <t>25</t>
  </si>
  <si>
    <t>90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</si>
  <si>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</si>
  <si>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024</t>
  </si>
  <si>
    <t>Прочие поступления от денежных взысканий (штрафов) и иных сумм в возмещение ущерба</t>
  </si>
  <si>
    <t>999</t>
  </si>
  <si>
    <t>Субвенции бюджетам муниципальных районов на выполнение передаваемых полномочий субъектов Российской Федерации</t>
  </si>
  <si>
    <t>4</t>
  </si>
  <si>
    <t>13</t>
  </si>
  <si>
    <t>33</t>
  </si>
  <si>
    <t>43</t>
  </si>
  <si>
    <t>51</t>
  </si>
  <si>
    <t>100</t>
  </si>
  <si>
    <t>Субвенции бюджетам на осуществление 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</si>
  <si>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</si>
  <si>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060</t>
  </si>
  <si>
    <t>Денежные взыскания (штрафы) за нарушение земельного законодательства</t>
  </si>
  <si>
    <t>5</t>
  </si>
  <si>
    <t>НАЛОГОВЫЕ И НЕНАЛОГОВЫЕ ДОХОДЫ</t>
  </si>
  <si>
    <t>Налог на прибыль организаций, зачисляемый в бюджеты субъектов Российской Федерации</t>
  </si>
  <si>
    <t>БЕЗВОЗМЕЗДНЫЕ ПОСТУПЛЕНИЯ ОТ ДРУГИХ БЮДЖЕТОВ БЮДЖЕТНОЙ СИСТЕМЫ РОССИЙСКОЙ ФЕДЕРАЦИИ</t>
  </si>
  <si>
    <t>код группы</t>
  </si>
  <si>
    <t>код подгруппы</t>
  </si>
  <si>
    <t>код статьи</t>
  </si>
  <si>
    <t>код подстатьи</t>
  </si>
  <si>
    <t>код элемента</t>
  </si>
  <si>
    <t>321</t>
  </si>
  <si>
    <t xml:space="preserve">Доходы, от продажи земельных участков, находящихся в собственности муниципальных районов  (за исключением земельных участков муниципальных автономных учреждений) </t>
  </si>
  <si>
    <t>(тыс.рублей)</t>
  </si>
  <si>
    <t>440</t>
  </si>
  <si>
    <t>441</t>
  </si>
  <si>
    <t>Прочие субсидии</t>
  </si>
  <si>
    <t>007</t>
  </si>
  <si>
    <t>995</t>
  </si>
  <si>
    <t>048</t>
  </si>
  <si>
    <t>Плата за размещение  отходов производства и потребления</t>
  </si>
  <si>
    <t>Плата за негативное 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</si>
  <si>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</si>
  <si>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 сбросы загрязняющих веществ в водные объекты</t>
  </si>
  <si>
    <t>430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</si>
  <si>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</si>
  <si>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ГОСУДАРСТВЕННАЯ ПОШЛИНА</t>
  </si>
  <si>
    <t>НАЛОГИ НА ТОВАРЫ (РАБОТЫ, УСЛУГИ), РЕАЛИЗУЕМЫЕ НА ТЕРРИТОРИИ РОССИЙСКОЙ ФЕДЕРАЦИИ</t>
  </si>
  <si>
    <t>Прочие доходы от компенсации затрат бюджетов муниципальных районов</t>
  </si>
  <si>
    <t>174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</si>
  <si>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</si>
  <si>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37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</si>
  <si>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</si>
  <si>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</si>
  <si>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</si>
  <si>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</si>
  <si>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Платежи, взимаемые государственными и муниципальными органами (организациями) за выполнение определенных функций</t>
  </si>
  <si>
    <t>Доходы от продажи квартир, находящихся в собственности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</si>
  <si>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</si>
  <si>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</si>
  <si>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990</t>
  </si>
  <si>
    <t>Прочие доходы от компенсации затрат государства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</si>
  <si>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</si>
  <si>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</si>
  <si>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(РАБОТ) И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</si>
  <si>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</si>
  <si>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</si>
  <si>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</si>
  <si>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</si>
  <si>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</si>
  <si>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</si>
  <si>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</si>
  <si>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</si>
  <si>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</si>
  <si>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</si>
  <si>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</si>
  <si>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</si>
  <si>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</si>
  <si>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</si>
  <si>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</si>
  <si>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</si>
  <si>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</si>
  <si>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</si>
  <si>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</si>
  <si>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</si>
  <si>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</si>
  <si>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</si>
  <si>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</si>
  <si>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30</t>
  </si>
  <si>
    <t>35</t>
  </si>
  <si>
    <t>79</t>
  </si>
  <si>
    <t>81</t>
  </si>
  <si>
    <t>Код классификации доходов бюджета</t>
  </si>
  <si>
    <t>код главного администратора</t>
  </si>
  <si>
    <t>04</t>
  </si>
  <si>
    <t>Иные межбюджетные трансферты</t>
  </si>
  <si>
    <t>Межбюджетные трансферты,передаваемые бюджетам на комплектование  книжных фондов библиотек муниципальных образований и государственных библиотек городов Москвы и Санкт-Петербурга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</si>
  <si>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</si>
  <si>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Государственная пошлина за государственную регистрацию, а так же за совершение  прочих юридически значимых действий</t>
  </si>
  <si>
    <t xml:space="preserve">Доходы, от продажи земельных участков, государственная собственность на которые не разграничена (за исключением земельных участков муниципальных автономных учреждений)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</si>
  <si>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</si>
  <si>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>Прочие субсидии бюджетам  муниципальных районов</t>
  </si>
  <si>
    <t>033</t>
  </si>
  <si>
    <t>043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</si>
  <si>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</si>
  <si>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</si>
  <si>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</si>
  <si>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Прочие денежные взыскания (штрафы) за правонарушения в области дорожного движения (федеральные государственные органы, Банк России, органы управления государственными внебюджетными фондами Российской Федерации)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</si>
  <si>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 (федеральные государственные органы, Банк России, органы управления государственными внебюджетными фондами Российской Федерации)</t>
  </si>
  <si>
    <t>029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</si>
  <si>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</si>
  <si>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</si>
  <si>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 бюджетам муниципальных районов</t>
  </si>
  <si>
    <t>к решению Северо-Енисейского районного Совета депутатов</t>
  </si>
  <si>
    <t>6</t>
  </si>
  <si>
    <t>7</t>
  </si>
  <si>
    <t>8</t>
  </si>
  <si>
    <t>9</t>
  </si>
  <si>
    <t>10</t>
  </si>
  <si>
    <t>18</t>
  </si>
  <si>
    <t>20</t>
  </si>
  <si>
    <t>21</t>
  </si>
  <si>
    <t>22</t>
  </si>
  <si>
    <t>23</t>
  </si>
  <si>
    <t>24</t>
  </si>
  <si>
    <t>26</t>
  </si>
  <si>
    <t>27</t>
  </si>
  <si>
    <t>28</t>
  </si>
  <si>
    <t>29</t>
  </si>
  <si>
    <t>31</t>
  </si>
  <si>
    <t>32</t>
  </si>
  <si>
    <t>34</t>
  </si>
  <si>
    <t>36</t>
  </si>
  <si>
    <t>38</t>
  </si>
  <si>
    <t>39</t>
  </si>
  <si>
    <t>40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</si>
  <si>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</si>
  <si>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</si>
  <si>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</si>
  <si>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</si>
  <si>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</si>
  <si>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</si>
  <si>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</si>
  <si>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</si>
  <si>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</si>
  <si>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</si>
  <si>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</si>
  <si>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</si>
  <si>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</si>
  <si>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</si>
  <si>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</si>
  <si>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</si>
  <si>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</si>
  <si>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</si>
  <si>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</si>
  <si>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</si>
  <si>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</si>
  <si>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</si>
  <si>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</si>
  <si>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</si>
  <si>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</si>
  <si>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</si>
  <si>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</si>
  <si>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</si>
  <si>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</si>
  <si>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</si>
  <si>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</si>
  <si>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</si>
  <si>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</si>
  <si>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78</t>
  </si>
  <si>
    <t>80</t>
  </si>
  <si>
    <t>84</t>
  </si>
  <si>
    <t>85</t>
  </si>
  <si>
    <t>87</t>
  </si>
  <si>
    <t>88</t>
  </si>
  <si>
    <t>89</t>
  </si>
  <si>
    <t>91</t>
  </si>
  <si>
    <t>92</t>
  </si>
  <si>
    <t>93</t>
  </si>
  <si>
    <t>95</t>
  </si>
  <si>
    <t>102</t>
  </si>
  <si>
    <t>103</t>
  </si>
  <si>
    <t>104</t>
  </si>
  <si>
    <t>107</t>
  </si>
  <si>
    <t>111</t>
  </si>
  <si>
    <t>112</t>
  </si>
  <si>
    <t>113</t>
  </si>
  <si>
    <t>114</t>
  </si>
  <si>
    <t>Приложение 4</t>
  </si>
  <si>
    <t>код группы подвида</t>
  </si>
  <si>
    <t>код аналитической группы подвида</t>
  </si>
  <si>
    <t>Наименование кода классификации доходов бюджета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</si>
  <si>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</si>
  <si>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</si>
  <si>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</si>
  <si>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</si>
  <si>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 xml:space="preserve">Прочие субвенции </t>
  </si>
  <si>
    <t xml:space="preserve">Субвенции 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</si>
  <si>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</si>
  <si>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17</t>
  </si>
  <si>
    <t>98</t>
  </si>
  <si>
    <t>108</t>
  </si>
  <si>
    <t>109</t>
  </si>
  <si>
    <t>Денежные взыскания (штрафы) за нарушение  законодательства Российской Федерации об охране и использовании животного мира</t>
  </si>
  <si>
    <t>180</t>
  </si>
  <si>
    <t>445</t>
  </si>
  <si>
    <t>115</t>
  </si>
  <si>
    <t>116</t>
  </si>
  <si>
    <t>117</t>
  </si>
  <si>
    <t>118</t>
  </si>
  <si>
    <t>119</t>
  </si>
  <si>
    <t>Прочие неналоговые доходы бюджетов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</si>
  <si>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</si>
  <si>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</si>
  <si>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</si>
  <si>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</si>
  <si>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121</t>
  </si>
  <si>
    <t>122</t>
  </si>
  <si>
    <t>123</t>
  </si>
  <si>
    <t>124</t>
  </si>
  <si>
    <t>125</t>
  </si>
  <si>
    <t>126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</si>
  <si>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</si>
  <si>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008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</si>
  <si>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</si>
  <si>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бюджетам на обеспечение жильем молодых семей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</si>
  <si>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</si>
  <si>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</si>
  <si>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Иные межбюджетные трансферты, на государственную поддержку лучших работников муниципальных учреждений культуры, находящихся на территориях сельских поселений</t>
  </si>
  <si>
    <t>052</t>
  </si>
  <si>
    <t>053</t>
  </si>
  <si>
    <t>127</t>
  </si>
  <si>
    <t>128</t>
  </si>
  <si>
    <t>129</t>
  </si>
  <si>
    <t>131</t>
  </si>
  <si>
    <t>132</t>
  </si>
  <si>
    <t>350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</si>
  <si>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</si>
  <si>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</si>
  <si>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</si>
  <si>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</si>
  <si>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страховых случаев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</si>
  <si>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</si>
  <si>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по министерству сельского хозяйства Красноярского края в рамках непрограммных расходов отдельных органов исполнительной власти</t>
  </si>
  <si>
    <t>133</t>
  </si>
  <si>
    <t>ПРОЧИЕ НЕНАЛОГОВЫЕ ДОХОДЫ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</si>
  <si>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</si>
  <si>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</si>
  <si>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</si>
  <si>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</si>
  <si>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</si>
  <si>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</si>
  <si>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66</t>
  </si>
  <si>
    <t>Прочие межбюджетные трансферты, передаваемые бюджетам муниципальных районов</t>
  </si>
  <si>
    <t>Субсидии бюджетам на реализацию федеральных целевых программ</t>
  </si>
  <si>
    <t>Реализация мероприятия по обеспечению жильем молодых семей федеральной целевой программы «Жилище» на 2015-2020 годы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</si>
  <si>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</si>
  <si>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</si>
  <si>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Денежные взыскания (штрафы) за правонарушения в области дорожного движения</t>
  </si>
  <si>
    <t>014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</si>
  <si>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</si>
  <si>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105</t>
  </si>
  <si>
    <t>106</t>
  </si>
  <si>
    <t>Утверждено решением Северо-Енисейского районного Совета депутатов</t>
  </si>
  <si>
    <t xml:space="preserve">Исполнено </t>
  </si>
  <si>
    <t>Процент исполнения</t>
  </si>
  <si>
    <t xml:space="preserve">от ___________ 2017 № 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</si>
  <si>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</si>
  <si>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</si>
  <si>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77</t>
  </si>
  <si>
    <t>82</t>
  </si>
  <si>
    <t>83</t>
  </si>
  <si>
    <t>86</t>
  </si>
  <si>
    <t>94</t>
  </si>
  <si>
    <t>96</t>
  </si>
  <si>
    <t>97</t>
  </si>
  <si>
    <t>99</t>
  </si>
  <si>
    <t>101</t>
  </si>
  <si>
    <t>Комплектование 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 культуры и туризма»</t>
  </si>
  <si>
    <t>Иные межбюджетные трансферты на государственную поддержку муниципальных учреждений культуры в рамках подпрограммы «Искусство» государственной программы Российской Федерации «Развитие культуры и туризма» на 2013-2020 годы</t>
  </si>
  <si>
    <t>Доходы бюджета Северо-Енисейского района по кодам видов доходов бюджетов, подвидов доходов бюджетов в 2016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</si>
</sst>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6"/>
      <name val="Times New Roman"/>
      <family val="1"/>
      <charset val="204"/>
    </font>
    <font>
      <sz val="18"/>
      <name val="Arial Cyr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Arial Cyr"/>
      <charset val="204"/>
    </font>
    <font>
      <b/>
      <sz val="2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Border="1" applyAlignment="1"/>
    <xf numFmtId="0" fontId="1" fillId="3" borderId="0" xfId="0" applyFont="1" applyFill="1"/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/>
    <xf numFmtId="0" fontId="3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/>
    </xf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Alignment="1">
      <alignment horizontal="left" vertical="center" wrapText="1"/>
    </xf>
    <xf numFmtId="0" fontId="7" fillId="0" borderId="0" xfId="0" applyFont="1"/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7" fillId="3" borderId="0" xfId="0" applyFont="1" applyFill="1"/>
    <xf numFmtId="0" fontId="7" fillId="2" borderId="0" xfId="0" applyFont="1" applyFill="1" applyBorder="1" applyAlignment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7" fillId="3" borderId="0" xfId="0" applyFont="1" applyFill="1" applyAlignme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/>
    <xf numFmtId="0" fontId="5" fillId="3" borderId="0" xfId="0" applyFont="1" applyFill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top"/>
    </xf>
    <xf numFmtId="0" fontId="5" fillId="3" borderId="1" xfId="0" applyNumberFormat="1" applyFont="1" applyFill="1" applyBorder="1" applyAlignment="1" applyProtection="1">
      <alignment horizontal="left" vertical="top" wrapText="1"/>
      <protection locked="0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 shrinkToFit="1"/>
    </xf>
    <xf numFmtId="0" fontId="5" fillId="3" borderId="1" xfId="0" applyFont="1" applyFill="1" applyBorder="1" applyAlignment="1">
      <alignment horizontal="center" vertical="top"/>
    </xf>
    <xf numFmtId="0" fontId="7" fillId="3" borderId="0" xfId="0" applyFont="1" applyFill="1" applyBorder="1" applyAlignment="1"/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textRotation="90" wrapText="1"/>
    </xf>
    <xf numFmtId="0" fontId="5" fillId="0" borderId="2" xfId="0" applyNumberFormat="1" applyFont="1" applyBorder="1" applyAlignment="1">
      <alignment horizontal="center" vertical="center" textRotation="90" wrapText="1"/>
    </xf>
    <xf numFmtId="0" fontId="5" fillId="0" borderId="2" xfId="0" applyNumberFormat="1" applyFont="1" applyFill="1" applyBorder="1" applyAlignment="1">
      <alignment horizontal="center" vertical="center" textRotation="90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4" fontId="7" fillId="0" borderId="0" xfId="0" applyNumberFormat="1" applyFont="1"/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164" fontId="3" fillId="3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6" fillId="3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wrapText="1"/>
    </xf>
    <xf numFmtId="0" fontId="5" fillId="3" borderId="0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left" vertical="center" textRotation="90" wrapText="1"/>
    </xf>
    <xf numFmtId="0" fontId="5" fillId="0" borderId="2" xfId="0" applyNumberFormat="1" applyFont="1" applyFill="1" applyBorder="1" applyAlignment="1">
      <alignment horizontal="left" vertical="center" textRotation="90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right"/>
    </xf>
    <xf numFmtId="164" fontId="5" fillId="3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164" fontId="5" fillId="0" borderId="1" xfId="0" applyNumberFormat="1" applyFont="1" applyFill="1" applyBorder="1" applyAlignment="1">
      <alignment horizontal="right" vertical="top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161"/>
  <sheetViews>
    <sheetView tabSelected="1" view="pageBreakPreview" topLeftCell="A136" zoomScale="36" zoomScaleNormal="40" zoomScaleSheetLayoutView="36" workbookViewId="0">
      <pane xSplit="9" topLeftCell="J1" activePane="topRight" state="frozen"/>
      <selection activeCell="A7" sqref="A7"/>
      <selection pane="topRight" activeCell="M27" sqref="M27"/>
    </sheetView>
  </sheetViews>
  <sheetFormatPr defaultRowHeight="21"/>
  <cols>
    <col min="1" max="1" width="13" style="4" customWidth="1"/>
    <col min="2" max="2" width="17" style="4" customWidth="1"/>
    <col min="3" max="3" width="12.5546875" style="4" customWidth="1"/>
    <col min="4" max="4" width="11.109375" style="4" customWidth="1"/>
    <col min="5" max="5" width="10.88671875" style="4" customWidth="1"/>
    <col min="6" max="6" width="12" style="4" customWidth="1"/>
    <col min="7" max="7" width="12.5546875" style="4" customWidth="1"/>
    <col min="8" max="8" width="14.88671875" style="4" customWidth="1"/>
    <col min="9" max="9" width="25.88671875" style="4" customWidth="1"/>
    <col min="10" max="10" width="244" style="5" customWidth="1"/>
    <col min="11" max="11" width="32" style="6" customWidth="1"/>
    <col min="12" max="12" width="31.6640625" style="6" customWidth="1"/>
    <col min="13" max="13" width="30.6640625" style="6" customWidth="1"/>
    <col min="14" max="14" width="0.44140625" customWidth="1"/>
    <col min="15" max="15" width="25.33203125" customWidth="1"/>
    <col min="17" max="17" width="9.88671875" customWidth="1"/>
  </cols>
  <sheetData>
    <row r="2" spans="1:19" s="1" customFormat="1" ht="28.2">
      <c r="A2" s="12"/>
      <c r="B2" s="12"/>
      <c r="C2" s="12"/>
      <c r="D2" s="12"/>
      <c r="E2" s="12"/>
      <c r="F2" s="12"/>
      <c r="G2" s="12"/>
      <c r="H2" s="12"/>
      <c r="I2" s="19"/>
      <c r="J2" s="20"/>
      <c r="K2" s="48" t="s">
        <v>240</v>
      </c>
      <c r="L2" s="48"/>
      <c r="M2" s="48"/>
      <c r="N2" s="14"/>
      <c r="O2" s="14"/>
      <c r="P2" s="14"/>
    </row>
    <row r="3" spans="1:19" s="1" customFormat="1" ht="28.2">
      <c r="A3" s="12"/>
      <c r="B3" s="12"/>
      <c r="C3" s="12"/>
      <c r="D3" s="12"/>
      <c r="E3" s="12"/>
      <c r="F3" s="12"/>
      <c r="G3" s="12"/>
      <c r="H3" s="12"/>
      <c r="I3" s="19"/>
      <c r="J3" s="57" t="s">
        <v>165</v>
      </c>
      <c r="K3" s="57"/>
      <c r="L3" s="57"/>
      <c r="M3" s="57"/>
      <c r="N3" s="57"/>
      <c r="O3" s="23"/>
      <c r="P3" s="23"/>
    </row>
    <row r="4" spans="1:19" s="1" customFormat="1" ht="41.25" customHeight="1">
      <c r="A4" s="12"/>
      <c r="B4" s="12"/>
      <c r="C4" s="12"/>
      <c r="D4" s="12"/>
      <c r="E4" s="12"/>
      <c r="F4" s="12"/>
      <c r="G4" s="12"/>
      <c r="H4" s="12"/>
      <c r="I4" s="19"/>
      <c r="J4" s="24"/>
      <c r="K4" s="50" t="s">
        <v>318</v>
      </c>
      <c r="L4" s="50"/>
      <c r="M4" s="50"/>
      <c r="N4" s="24"/>
      <c r="O4" s="14"/>
      <c r="P4" s="14"/>
    </row>
    <row r="5" spans="1:19" s="1" customFormat="1" ht="28.2">
      <c r="A5" s="12"/>
      <c r="B5" s="12"/>
      <c r="C5" s="12"/>
      <c r="D5" s="12"/>
      <c r="E5" s="12"/>
      <c r="F5" s="12"/>
      <c r="G5" s="12"/>
      <c r="H5" s="12"/>
      <c r="I5" s="19"/>
      <c r="J5" s="20"/>
      <c r="K5" s="15"/>
      <c r="L5" s="43"/>
      <c r="M5" s="15"/>
      <c r="N5" s="14"/>
      <c r="O5" s="14"/>
      <c r="P5" s="14"/>
    </row>
    <row r="6" spans="1:19" s="1" customFormat="1" ht="28.2">
      <c r="A6" s="12"/>
      <c r="B6" s="12"/>
      <c r="C6" s="12"/>
      <c r="D6" s="12"/>
      <c r="E6" s="12"/>
      <c r="F6" s="12"/>
      <c r="G6" s="12"/>
      <c r="H6" s="12"/>
      <c r="I6" s="19"/>
      <c r="J6" s="20"/>
      <c r="K6" s="22"/>
      <c r="L6" s="43"/>
      <c r="M6" s="22"/>
      <c r="N6" s="14"/>
      <c r="O6" s="14"/>
      <c r="P6" s="14"/>
    </row>
    <row r="7" spans="1:19" s="1" customFormat="1" ht="88.5" customHeight="1">
      <c r="A7" s="15"/>
      <c r="B7" s="15"/>
      <c r="C7" s="15"/>
      <c r="D7" s="15"/>
      <c r="E7" s="15"/>
      <c r="F7" s="15"/>
      <c r="G7" s="49" t="s">
        <v>332</v>
      </c>
      <c r="H7" s="49"/>
      <c r="I7" s="49"/>
      <c r="J7" s="49"/>
      <c r="K7" s="49"/>
      <c r="L7" s="42"/>
      <c r="M7" s="16"/>
      <c r="N7" s="16"/>
      <c r="O7" s="16"/>
      <c r="P7" s="16"/>
      <c r="Q7" s="9"/>
      <c r="R7" s="9"/>
      <c r="S7" s="9"/>
    </row>
    <row r="8" spans="1:19" s="1" customFormat="1" ht="28.2">
      <c r="A8" s="12"/>
      <c r="B8" s="12"/>
      <c r="C8" s="12"/>
      <c r="D8" s="12"/>
      <c r="E8" s="12"/>
      <c r="F8" s="12"/>
      <c r="G8" s="12"/>
      <c r="H8" s="12"/>
      <c r="I8" s="12"/>
      <c r="J8" s="13"/>
      <c r="K8" s="56"/>
      <c r="L8" s="56"/>
      <c r="M8" s="56"/>
      <c r="N8" s="14"/>
      <c r="O8" s="14"/>
      <c r="P8" s="14"/>
    </row>
    <row r="9" spans="1:19" s="1" customFormat="1" ht="28.2">
      <c r="A9" s="47" t="s">
        <v>85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14"/>
      <c r="O9" s="14"/>
      <c r="P9" s="14"/>
    </row>
    <row r="10" spans="1:19" s="1" customFormat="1" ht="27.75" customHeight="1">
      <c r="A10" s="53" t="s">
        <v>0</v>
      </c>
      <c r="B10" s="51" t="s">
        <v>144</v>
      </c>
      <c r="C10" s="52"/>
      <c r="D10" s="52"/>
      <c r="E10" s="52"/>
      <c r="F10" s="52"/>
      <c r="G10" s="52"/>
      <c r="H10" s="52"/>
      <c r="I10" s="52"/>
      <c r="J10" s="46" t="s">
        <v>243</v>
      </c>
      <c r="K10" s="46" t="s">
        <v>315</v>
      </c>
      <c r="L10" s="46" t="s">
        <v>316</v>
      </c>
      <c r="M10" s="45" t="s">
        <v>317</v>
      </c>
      <c r="N10" s="14"/>
      <c r="O10" s="14"/>
      <c r="P10" s="14"/>
    </row>
    <row r="11" spans="1:19" s="1" customFormat="1" ht="216.75" customHeight="1" thickBot="1">
      <c r="A11" s="54"/>
      <c r="B11" s="34" t="s">
        <v>145</v>
      </c>
      <c r="C11" s="35" t="s">
        <v>78</v>
      </c>
      <c r="D11" s="35" t="s">
        <v>79</v>
      </c>
      <c r="E11" s="35" t="s">
        <v>80</v>
      </c>
      <c r="F11" s="35" t="s">
        <v>81</v>
      </c>
      <c r="G11" s="35" t="s">
        <v>82</v>
      </c>
      <c r="H11" s="36" t="s">
        <v>241</v>
      </c>
      <c r="I11" s="36" t="s">
        <v>242</v>
      </c>
      <c r="J11" s="55"/>
      <c r="K11" s="55"/>
      <c r="L11" s="55"/>
      <c r="M11" s="64"/>
      <c r="N11" s="14"/>
      <c r="O11" s="14"/>
      <c r="P11" s="14"/>
    </row>
    <row r="12" spans="1:19" s="1" customFormat="1" ht="57.75" customHeight="1">
      <c r="A12" s="32"/>
      <c r="B12" s="32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  <c r="I12" s="32">
        <v>8</v>
      </c>
      <c r="J12" s="33">
        <v>9</v>
      </c>
      <c r="K12" s="32">
        <v>10</v>
      </c>
      <c r="L12" s="32">
        <v>11</v>
      </c>
      <c r="M12" s="32">
        <v>12</v>
      </c>
      <c r="N12" s="14"/>
      <c r="O12" s="14"/>
      <c r="P12" s="14"/>
    </row>
    <row r="13" spans="1:19" s="1" customFormat="1" ht="51.75" customHeight="1">
      <c r="A13" s="25" t="s">
        <v>2</v>
      </c>
      <c r="B13" s="25" t="s">
        <v>1</v>
      </c>
      <c r="C13" s="25" t="s">
        <v>2</v>
      </c>
      <c r="D13" s="25" t="s">
        <v>3</v>
      </c>
      <c r="E13" s="25" t="s">
        <v>3</v>
      </c>
      <c r="F13" s="25" t="s">
        <v>1</v>
      </c>
      <c r="G13" s="25" t="s">
        <v>3</v>
      </c>
      <c r="H13" s="25" t="s">
        <v>13</v>
      </c>
      <c r="I13" s="25" t="s">
        <v>1</v>
      </c>
      <c r="J13" s="26" t="s">
        <v>75</v>
      </c>
      <c r="K13" s="58">
        <f>K15+K17+K22+K31+K39+K44+K57+K62+K67+K77+K80+K27+K106</f>
        <v>1323371.6999999997</v>
      </c>
      <c r="L13" s="58">
        <f t="shared" ref="L13" si="0">L15+L17+L22+L31+L39+L44+L57+L62+L67+L77+L80+L27+L106</f>
        <v>1311328.5999999999</v>
      </c>
      <c r="M13" s="58">
        <f>L13*100/K13</f>
        <v>99.089968449529351</v>
      </c>
      <c r="N13" s="14"/>
      <c r="O13" s="38"/>
      <c r="P13" s="14"/>
    </row>
    <row r="14" spans="1:19" s="1" customFormat="1" ht="51.75" customHeight="1">
      <c r="A14" s="25" t="s">
        <v>46</v>
      </c>
      <c r="B14" s="25" t="s">
        <v>1</v>
      </c>
      <c r="C14" s="25" t="s">
        <v>2</v>
      </c>
      <c r="D14" s="25" t="s">
        <v>5</v>
      </c>
      <c r="E14" s="25" t="s">
        <v>3</v>
      </c>
      <c r="F14" s="25" t="s">
        <v>1</v>
      </c>
      <c r="G14" s="25" t="s">
        <v>3</v>
      </c>
      <c r="H14" s="25" t="s">
        <v>13</v>
      </c>
      <c r="I14" s="25" t="s">
        <v>1</v>
      </c>
      <c r="J14" s="27" t="s">
        <v>6</v>
      </c>
      <c r="K14" s="59">
        <f>K15+K17</f>
        <v>1212866.5</v>
      </c>
      <c r="L14" s="59">
        <f t="shared" ref="L14" si="1">L15+L17</f>
        <v>1206838</v>
      </c>
      <c r="M14" s="58">
        <f t="shared" ref="M14:M77" si="2">L14*100/K14</f>
        <v>99.502954364721916</v>
      </c>
      <c r="N14" s="14"/>
      <c r="O14" s="14"/>
      <c r="P14" s="14"/>
    </row>
    <row r="15" spans="1:19" s="1" customFormat="1" ht="51.75" customHeight="1">
      <c r="A15" s="25" t="s">
        <v>41</v>
      </c>
      <c r="B15" s="25" t="s">
        <v>4</v>
      </c>
      <c r="C15" s="25" t="s">
        <v>2</v>
      </c>
      <c r="D15" s="25" t="s">
        <v>5</v>
      </c>
      <c r="E15" s="25" t="s">
        <v>5</v>
      </c>
      <c r="F15" s="25" t="s">
        <v>1</v>
      </c>
      <c r="G15" s="25" t="s">
        <v>3</v>
      </c>
      <c r="H15" s="25" t="s">
        <v>13</v>
      </c>
      <c r="I15" s="25" t="s">
        <v>7</v>
      </c>
      <c r="J15" s="27" t="s">
        <v>8</v>
      </c>
      <c r="K15" s="58">
        <f>K16</f>
        <v>568151.80000000005</v>
      </c>
      <c r="L15" s="58">
        <f t="shared" ref="L15" si="3">L16</f>
        <v>570110.80000000005</v>
      </c>
      <c r="M15" s="58">
        <f t="shared" si="2"/>
        <v>100.34480221659071</v>
      </c>
      <c r="N15" s="14"/>
      <c r="O15" s="14"/>
      <c r="P15" s="14"/>
    </row>
    <row r="16" spans="1:19" s="1" customFormat="1" ht="51.75" customHeight="1">
      <c r="A16" s="25" t="s">
        <v>64</v>
      </c>
      <c r="B16" s="25" t="s">
        <v>4</v>
      </c>
      <c r="C16" s="25" t="s">
        <v>2</v>
      </c>
      <c r="D16" s="25" t="s">
        <v>5</v>
      </c>
      <c r="E16" s="25" t="s">
        <v>5</v>
      </c>
      <c r="F16" s="25" t="s">
        <v>9</v>
      </c>
      <c r="G16" s="25" t="s">
        <v>12</v>
      </c>
      <c r="H16" s="25" t="s">
        <v>13</v>
      </c>
      <c r="I16" s="25" t="s">
        <v>7</v>
      </c>
      <c r="J16" s="26" t="s">
        <v>76</v>
      </c>
      <c r="K16" s="60">
        <v>568151.80000000005</v>
      </c>
      <c r="L16" s="58">
        <v>570110.80000000005</v>
      </c>
      <c r="M16" s="58">
        <f t="shared" si="2"/>
        <v>100.34480221659071</v>
      </c>
      <c r="N16" s="14"/>
      <c r="O16" s="14"/>
      <c r="P16" s="14"/>
    </row>
    <row r="17" spans="1:16" s="1" customFormat="1" ht="51.75" customHeight="1">
      <c r="A17" s="25" t="s">
        <v>74</v>
      </c>
      <c r="B17" s="25" t="s">
        <v>1</v>
      </c>
      <c r="C17" s="25" t="s">
        <v>2</v>
      </c>
      <c r="D17" s="25" t="s">
        <v>5</v>
      </c>
      <c r="E17" s="25" t="s">
        <v>12</v>
      </c>
      <c r="F17" s="25" t="s">
        <v>1</v>
      </c>
      <c r="G17" s="25" t="s">
        <v>5</v>
      </c>
      <c r="H17" s="25" t="s">
        <v>13</v>
      </c>
      <c r="I17" s="25" t="s">
        <v>7</v>
      </c>
      <c r="J17" s="27" t="s">
        <v>11</v>
      </c>
      <c r="K17" s="60">
        <f>K18+K19+K20+K21</f>
        <v>644714.69999999995</v>
      </c>
      <c r="L17" s="60">
        <f t="shared" ref="L17" si="4">L18+L19+L20+L21</f>
        <v>636727.20000000007</v>
      </c>
      <c r="M17" s="58">
        <f t="shared" si="2"/>
        <v>98.761079900923633</v>
      </c>
      <c r="N17" s="14"/>
      <c r="O17" s="14"/>
      <c r="P17" s="14"/>
    </row>
    <row r="18" spans="1:16" s="1" customFormat="1" ht="99" customHeight="1">
      <c r="A18" s="25" t="s">
        <v>166</v>
      </c>
      <c r="B18" s="25" t="s">
        <v>4</v>
      </c>
      <c r="C18" s="25" t="s">
        <v>2</v>
      </c>
      <c r="D18" s="25" t="s">
        <v>5</v>
      </c>
      <c r="E18" s="25" t="s">
        <v>12</v>
      </c>
      <c r="F18" s="25" t="s">
        <v>26</v>
      </c>
      <c r="G18" s="25" t="s">
        <v>5</v>
      </c>
      <c r="H18" s="25" t="s">
        <v>13</v>
      </c>
      <c r="I18" s="25" t="s">
        <v>7</v>
      </c>
      <c r="J18" s="28" t="s">
        <v>126</v>
      </c>
      <c r="K18" s="61">
        <v>452508.7</v>
      </c>
      <c r="L18" s="60">
        <v>444487.7</v>
      </c>
      <c r="M18" s="58">
        <f t="shared" si="2"/>
        <v>98.22743739512633</v>
      </c>
      <c r="N18" s="14"/>
      <c r="O18" s="14"/>
      <c r="P18" s="14"/>
    </row>
    <row r="19" spans="1:16" s="1" customFormat="1" ht="112.8">
      <c r="A19" s="25" t="s">
        <v>167</v>
      </c>
      <c r="B19" s="25" t="s">
        <v>4</v>
      </c>
      <c r="C19" s="25" t="s">
        <v>2</v>
      </c>
      <c r="D19" s="25" t="s">
        <v>5</v>
      </c>
      <c r="E19" s="25" t="s">
        <v>12</v>
      </c>
      <c r="F19" s="25" t="s">
        <v>14</v>
      </c>
      <c r="G19" s="25" t="s">
        <v>5</v>
      </c>
      <c r="H19" s="25" t="s">
        <v>13</v>
      </c>
      <c r="I19" s="25" t="s">
        <v>7</v>
      </c>
      <c r="J19" s="28" t="s">
        <v>127</v>
      </c>
      <c r="K19" s="61">
        <v>135.6</v>
      </c>
      <c r="L19" s="58">
        <v>135.69999999999999</v>
      </c>
      <c r="M19" s="58">
        <f t="shared" si="2"/>
        <v>100.07374631268436</v>
      </c>
      <c r="N19" s="14"/>
      <c r="O19" s="14"/>
      <c r="P19" s="14"/>
    </row>
    <row r="20" spans="1:16" s="1" customFormat="1" ht="66.75" customHeight="1">
      <c r="A20" s="25" t="s">
        <v>168</v>
      </c>
      <c r="B20" s="25" t="s">
        <v>4</v>
      </c>
      <c r="C20" s="25" t="s">
        <v>2</v>
      </c>
      <c r="D20" s="25" t="s">
        <v>5</v>
      </c>
      <c r="E20" s="25" t="s">
        <v>12</v>
      </c>
      <c r="F20" s="25" t="s">
        <v>32</v>
      </c>
      <c r="G20" s="25" t="s">
        <v>5</v>
      </c>
      <c r="H20" s="25" t="s">
        <v>13</v>
      </c>
      <c r="I20" s="25" t="s">
        <v>7</v>
      </c>
      <c r="J20" s="28" t="s">
        <v>244</v>
      </c>
      <c r="K20" s="61">
        <v>189963.4</v>
      </c>
      <c r="L20" s="58">
        <v>189962.4</v>
      </c>
      <c r="M20" s="58">
        <f t="shared" si="2"/>
        <v>99.999473582805948</v>
      </c>
      <c r="N20" s="14"/>
      <c r="O20" s="14"/>
      <c r="P20" s="14"/>
    </row>
    <row r="21" spans="1:16" s="1" customFormat="1" ht="99" customHeight="1">
      <c r="A21" s="25" t="s">
        <v>169</v>
      </c>
      <c r="B21" s="25" t="s">
        <v>4</v>
      </c>
      <c r="C21" s="25" t="s">
        <v>2</v>
      </c>
      <c r="D21" s="25" t="s">
        <v>5</v>
      </c>
      <c r="E21" s="25" t="s">
        <v>12</v>
      </c>
      <c r="F21" s="25" t="s">
        <v>49</v>
      </c>
      <c r="G21" s="25" t="s">
        <v>5</v>
      </c>
      <c r="H21" s="25" t="s">
        <v>13</v>
      </c>
      <c r="I21" s="25" t="s">
        <v>7</v>
      </c>
      <c r="J21" s="28" t="s">
        <v>149</v>
      </c>
      <c r="K21" s="61">
        <v>2107</v>
      </c>
      <c r="L21" s="58">
        <v>2141.4</v>
      </c>
      <c r="M21" s="58">
        <f t="shared" si="2"/>
        <v>101.63265306122449</v>
      </c>
      <c r="N21" s="14"/>
      <c r="O21" s="14"/>
      <c r="P21" s="14"/>
    </row>
    <row r="22" spans="1:16" s="1" customFormat="1" ht="51.75" customHeight="1">
      <c r="A22" s="25" t="s">
        <v>170</v>
      </c>
      <c r="B22" s="25" t="s">
        <v>1</v>
      </c>
      <c r="C22" s="25" t="s">
        <v>2</v>
      </c>
      <c r="D22" s="25" t="s">
        <v>10</v>
      </c>
      <c r="E22" s="25" t="s">
        <v>3</v>
      </c>
      <c r="F22" s="25" t="s">
        <v>1</v>
      </c>
      <c r="G22" s="25" t="s">
        <v>3</v>
      </c>
      <c r="H22" s="25" t="s">
        <v>13</v>
      </c>
      <c r="I22" s="25" t="s">
        <v>1</v>
      </c>
      <c r="J22" s="27" t="s">
        <v>99</v>
      </c>
      <c r="K22" s="59">
        <f>K23+K24+K25</f>
        <v>1736.8</v>
      </c>
      <c r="L22" s="59">
        <f>L23+L24+L25+L26</f>
        <v>1667.1</v>
      </c>
      <c r="M22" s="58">
        <f t="shared" si="2"/>
        <v>95.986872409028095</v>
      </c>
      <c r="N22" s="14"/>
      <c r="O22" s="14"/>
      <c r="P22" s="14"/>
    </row>
    <row r="23" spans="1:16" s="1" customFormat="1" ht="84.6">
      <c r="A23" s="25" t="s">
        <v>29</v>
      </c>
      <c r="B23" s="25" t="s">
        <v>69</v>
      </c>
      <c r="C23" s="25" t="s">
        <v>2</v>
      </c>
      <c r="D23" s="25" t="s">
        <v>10</v>
      </c>
      <c r="E23" s="25" t="s">
        <v>12</v>
      </c>
      <c r="F23" s="25" t="s">
        <v>129</v>
      </c>
      <c r="G23" s="25" t="s">
        <v>5</v>
      </c>
      <c r="H23" s="25" t="s">
        <v>13</v>
      </c>
      <c r="I23" s="25" t="s">
        <v>7</v>
      </c>
      <c r="J23" s="27" t="s">
        <v>128</v>
      </c>
      <c r="K23" s="61">
        <v>569.1</v>
      </c>
      <c r="L23" s="60">
        <v>569.9</v>
      </c>
      <c r="M23" s="58">
        <f t="shared" si="2"/>
        <v>100.14057283429976</v>
      </c>
      <c r="N23" s="14"/>
      <c r="O23" s="14"/>
      <c r="P23" s="14"/>
    </row>
    <row r="24" spans="1:16" s="1" customFormat="1" ht="94.5" customHeight="1">
      <c r="A24" s="25" t="s">
        <v>20</v>
      </c>
      <c r="B24" s="25" t="s">
        <v>69</v>
      </c>
      <c r="C24" s="25" t="s">
        <v>2</v>
      </c>
      <c r="D24" s="25" t="s">
        <v>10</v>
      </c>
      <c r="E24" s="25" t="s">
        <v>12</v>
      </c>
      <c r="F24" s="25" t="s">
        <v>130</v>
      </c>
      <c r="G24" s="25" t="s">
        <v>5</v>
      </c>
      <c r="H24" s="25" t="s">
        <v>13</v>
      </c>
      <c r="I24" s="25" t="s">
        <v>7</v>
      </c>
      <c r="J24" s="28" t="s">
        <v>131</v>
      </c>
      <c r="K24" s="61">
        <v>8.9</v>
      </c>
      <c r="L24" s="60">
        <v>8.6999999999999993</v>
      </c>
      <c r="M24" s="58">
        <f t="shared" si="2"/>
        <v>97.752808988764031</v>
      </c>
      <c r="N24" s="14"/>
      <c r="O24" s="14"/>
      <c r="P24" s="14"/>
    </row>
    <row r="25" spans="1:16" s="1" customFormat="1" ht="87.75" customHeight="1">
      <c r="A25" s="25" t="s">
        <v>65</v>
      </c>
      <c r="B25" s="25" t="s">
        <v>69</v>
      </c>
      <c r="C25" s="25" t="s">
        <v>2</v>
      </c>
      <c r="D25" s="25" t="s">
        <v>10</v>
      </c>
      <c r="E25" s="25" t="s">
        <v>12</v>
      </c>
      <c r="F25" s="25" t="s">
        <v>132</v>
      </c>
      <c r="G25" s="25" t="s">
        <v>5</v>
      </c>
      <c r="H25" s="25" t="s">
        <v>13</v>
      </c>
      <c r="I25" s="25" t="s">
        <v>7</v>
      </c>
      <c r="J25" s="27" t="s">
        <v>133</v>
      </c>
      <c r="K25" s="61">
        <v>1158.8</v>
      </c>
      <c r="L25" s="60">
        <v>1172.9000000000001</v>
      </c>
      <c r="M25" s="58">
        <f t="shared" si="2"/>
        <v>101.21677597514672</v>
      </c>
      <c r="N25" s="14"/>
      <c r="O25" s="14"/>
      <c r="P25" s="14"/>
    </row>
    <row r="26" spans="1:16" s="1" customFormat="1" ht="87.75" customHeight="1">
      <c r="A26" s="25" t="s">
        <v>23</v>
      </c>
      <c r="B26" s="25" t="s">
        <v>69</v>
      </c>
      <c r="C26" s="25" t="s">
        <v>2</v>
      </c>
      <c r="D26" s="25" t="s">
        <v>10</v>
      </c>
      <c r="E26" s="25" t="s">
        <v>12</v>
      </c>
      <c r="F26" s="25" t="s">
        <v>319</v>
      </c>
      <c r="G26" s="25" t="s">
        <v>5</v>
      </c>
      <c r="H26" s="25" t="s">
        <v>13</v>
      </c>
      <c r="I26" s="25" t="s">
        <v>7</v>
      </c>
      <c r="J26" s="44" t="s">
        <v>320</v>
      </c>
      <c r="K26" s="61">
        <v>0</v>
      </c>
      <c r="L26" s="60">
        <v>-84.4</v>
      </c>
      <c r="M26" s="58">
        <v>0</v>
      </c>
      <c r="N26" s="14"/>
      <c r="O26" s="14"/>
      <c r="P26" s="14"/>
    </row>
    <row r="27" spans="1:16" s="1" customFormat="1" ht="51.75" customHeight="1">
      <c r="A27" s="25" t="s">
        <v>25</v>
      </c>
      <c r="B27" s="25" t="s">
        <v>1</v>
      </c>
      <c r="C27" s="25" t="s">
        <v>2</v>
      </c>
      <c r="D27" s="25" t="s">
        <v>15</v>
      </c>
      <c r="E27" s="25" t="s">
        <v>3</v>
      </c>
      <c r="F27" s="25" t="s">
        <v>1</v>
      </c>
      <c r="G27" s="25" t="s">
        <v>3</v>
      </c>
      <c r="H27" s="25" t="s">
        <v>13</v>
      </c>
      <c r="I27" s="25" t="s">
        <v>1</v>
      </c>
      <c r="J27" s="27" t="s">
        <v>16</v>
      </c>
      <c r="K27" s="62">
        <f>K28+K29</f>
        <v>10861.9</v>
      </c>
      <c r="L27" s="62">
        <f t="shared" ref="L27" si="5">L28+L29</f>
        <v>10873.5</v>
      </c>
      <c r="M27" s="58">
        <f t="shared" si="2"/>
        <v>100.10679531205406</v>
      </c>
      <c r="N27" s="14"/>
      <c r="O27" s="14"/>
      <c r="P27" s="14"/>
    </row>
    <row r="28" spans="1:16" s="1" customFormat="1" ht="51.75" customHeight="1">
      <c r="A28" s="25" t="s">
        <v>28</v>
      </c>
      <c r="B28" s="25" t="s">
        <v>4</v>
      </c>
      <c r="C28" s="25" t="s">
        <v>2</v>
      </c>
      <c r="D28" s="25" t="s">
        <v>15</v>
      </c>
      <c r="E28" s="25" t="s">
        <v>12</v>
      </c>
      <c r="F28" s="25" t="s">
        <v>26</v>
      </c>
      <c r="G28" s="25" t="s">
        <v>12</v>
      </c>
      <c r="H28" s="25" t="s">
        <v>13</v>
      </c>
      <c r="I28" s="25" t="s">
        <v>7</v>
      </c>
      <c r="J28" s="27" t="s">
        <v>17</v>
      </c>
      <c r="K28" s="61">
        <v>10839.6</v>
      </c>
      <c r="L28" s="60">
        <v>10851.3</v>
      </c>
      <c r="M28" s="58">
        <f t="shared" si="2"/>
        <v>100.10793756227167</v>
      </c>
      <c r="N28" s="14"/>
      <c r="O28" s="14"/>
      <c r="P28" s="14"/>
    </row>
    <row r="29" spans="1:16" s="1" customFormat="1" ht="51.75" customHeight="1">
      <c r="A29" s="25" t="s">
        <v>251</v>
      </c>
      <c r="B29" s="25" t="s">
        <v>4</v>
      </c>
      <c r="C29" s="25" t="s">
        <v>2</v>
      </c>
      <c r="D29" s="25" t="s">
        <v>15</v>
      </c>
      <c r="E29" s="25" t="s">
        <v>146</v>
      </c>
      <c r="F29" s="25" t="s">
        <v>1</v>
      </c>
      <c r="G29" s="25" t="s">
        <v>12</v>
      </c>
      <c r="H29" s="25" t="s">
        <v>13</v>
      </c>
      <c r="I29" s="25" t="s">
        <v>7</v>
      </c>
      <c r="J29" s="27" t="s">
        <v>308</v>
      </c>
      <c r="K29" s="61">
        <f>K30</f>
        <v>22.3</v>
      </c>
      <c r="L29" s="61">
        <f t="shared" ref="L29" si="6">L30</f>
        <v>22.2</v>
      </c>
      <c r="M29" s="58">
        <f t="shared" si="2"/>
        <v>99.551569506726452</v>
      </c>
      <c r="N29" s="14"/>
      <c r="O29" s="14"/>
      <c r="P29" s="14"/>
    </row>
    <row r="30" spans="1:16" s="1" customFormat="1" ht="90.75" customHeight="1">
      <c r="A30" s="25" t="s">
        <v>171</v>
      </c>
      <c r="B30" s="25" t="s">
        <v>4</v>
      </c>
      <c r="C30" s="25" t="s">
        <v>2</v>
      </c>
      <c r="D30" s="25" t="s">
        <v>15</v>
      </c>
      <c r="E30" s="25" t="s">
        <v>146</v>
      </c>
      <c r="F30" s="25" t="s">
        <v>1</v>
      </c>
      <c r="G30" s="25" t="s">
        <v>12</v>
      </c>
      <c r="H30" s="25" t="s">
        <v>13</v>
      </c>
      <c r="I30" s="25" t="s">
        <v>7</v>
      </c>
      <c r="J30" s="27" t="s">
        <v>309</v>
      </c>
      <c r="K30" s="61">
        <v>22.3</v>
      </c>
      <c r="L30" s="60">
        <v>22.2</v>
      </c>
      <c r="M30" s="58">
        <f t="shared" si="2"/>
        <v>99.551569506726452</v>
      </c>
      <c r="N30" s="14"/>
      <c r="O30" s="14"/>
      <c r="P30" s="14"/>
    </row>
    <row r="31" spans="1:16" s="1" customFormat="1" ht="51.75" customHeight="1">
      <c r="A31" s="25" t="s">
        <v>45</v>
      </c>
      <c r="B31" s="29" t="s">
        <v>1</v>
      </c>
      <c r="C31" s="29">
        <v>1</v>
      </c>
      <c r="D31" s="29" t="s">
        <v>18</v>
      </c>
      <c r="E31" s="29" t="s">
        <v>3</v>
      </c>
      <c r="F31" s="29" t="s">
        <v>1</v>
      </c>
      <c r="G31" s="29" t="s">
        <v>3</v>
      </c>
      <c r="H31" s="29" t="s">
        <v>13</v>
      </c>
      <c r="I31" s="29" t="s">
        <v>1</v>
      </c>
      <c r="J31" s="27" t="s">
        <v>19</v>
      </c>
      <c r="K31" s="62">
        <f>K32+K34</f>
        <v>2320.2999999999997</v>
      </c>
      <c r="L31" s="62">
        <f t="shared" ref="L31" si="7">L32+L34</f>
        <v>2356.6</v>
      </c>
      <c r="M31" s="58">
        <f t="shared" si="2"/>
        <v>101.5644528724734</v>
      </c>
      <c r="N31" s="14"/>
      <c r="O31" s="14"/>
      <c r="P31" s="14"/>
    </row>
    <row r="32" spans="1:16" s="1" customFormat="1" ht="51.75" customHeight="1">
      <c r="A32" s="25" t="s">
        <v>172</v>
      </c>
      <c r="B32" s="25" t="s">
        <v>4</v>
      </c>
      <c r="C32" s="25" t="s">
        <v>2</v>
      </c>
      <c r="D32" s="25" t="s">
        <v>18</v>
      </c>
      <c r="E32" s="25" t="s">
        <v>5</v>
      </c>
      <c r="F32" s="25" t="s">
        <v>1</v>
      </c>
      <c r="G32" s="25" t="s">
        <v>3</v>
      </c>
      <c r="H32" s="25" t="s">
        <v>13</v>
      </c>
      <c r="I32" s="25" t="s">
        <v>7</v>
      </c>
      <c r="J32" s="27" t="s">
        <v>21</v>
      </c>
      <c r="K32" s="61">
        <f>K33</f>
        <v>444.7</v>
      </c>
      <c r="L32" s="61">
        <f t="shared" ref="L32" si="8">L33</f>
        <v>467.1</v>
      </c>
      <c r="M32" s="58">
        <f t="shared" si="2"/>
        <v>105.03710366539241</v>
      </c>
      <c r="N32" s="14"/>
      <c r="O32" s="14"/>
      <c r="P32" s="14"/>
    </row>
    <row r="33" spans="1:16" s="1" customFormat="1" ht="69" customHeight="1">
      <c r="A33" s="25" t="s">
        <v>173</v>
      </c>
      <c r="B33" s="25" t="s">
        <v>4</v>
      </c>
      <c r="C33" s="25" t="s">
        <v>2</v>
      </c>
      <c r="D33" s="25" t="s">
        <v>18</v>
      </c>
      <c r="E33" s="25" t="s">
        <v>5</v>
      </c>
      <c r="F33" s="25" t="s">
        <v>32</v>
      </c>
      <c r="G33" s="25" t="s">
        <v>15</v>
      </c>
      <c r="H33" s="25" t="s">
        <v>13</v>
      </c>
      <c r="I33" s="25" t="s">
        <v>7</v>
      </c>
      <c r="J33" s="27" t="s">
        <v>138</v>
      </c>
      <c r="K33" s="61">
        <v>444.7</v>
      </c>
      <c r="L33" s="60">
        <v>467.1</v>
      </c>
      <c r="M33" s="58">
        <f t="shared" si="2"/>
        <v>105.03710366539241</v>
      </c>
      <c r="N33" s="14"/>
      <c r="O33" s="14"/>
      <c r="P33" s="14"/>
    </row>
    <row r="34" spans="1:16" s="1" customFormat="1" ht="51.75" customHeight="1">
      <c r="A34" s="25" t="s">
        <v>174</v>
      </c>
      <c r="B34" s="25" t="s">
        <v>1</v>
      </c>
      <c r="C34" s="25" t="s">
        <v>2</v>
      </c>
      <c r="D34" s="25" t="s">
        <v>18</v>
      </c>
      <c r="E34" s="25" t="s">
        <v>18</v>
      </c>
      <c r="F34" s="25" t="s">
        <v>1</v>
      </c>
      <c r="G34" s="25" t="s">
        <v>3</v>
      </c>
      <c r="H34" s="25" t="s">
        <v>13</v>
      </c>
      <c r="I34" s="25" t="s">
        <v>7</v>
      </c>
      <c r="J34" s="27" t="s">
        <v>22</v>
      </c>
      <c r="K34" s="60">
        <f t="shared" ref="K34:L34" si="9">K35+K37</f>
        <v>1875.6</v>
      </c>
      <c r="L34" s="60">
        <f t="shared" si="9"/>
        <v>1889.5</v>
      </c>
      <c r="M34" s="58">
        <f t="shared" si="2"/>
        <v>100.74109618255493</v>
      </c>
      <c r="N34" s="14"/>
      <c r="O34" s="14"/>
      <c r="P34" s="14"/>
    </row>
    <row r="35" spans="1:16" s="1" customFormat="1" ht="61.5" customHeight="1">
      <c r="A35" s="25" t="s">
        <v>175</v>
      </c>
      <c r="B35" s="25" t="s">
        <v>4</v>
      </c>
      <c r="C35" s="25" t="s">
        <v>2</v>
      </c>
      <c r="D35" s="25" t="s">
        <v>18</v>
      </c>
      <c r="E35" s="25" t="s">
        <v>18</v>
      </c>
      <c r="F35" s="25" t="s">
        <v>32</v>
      </c>
      <c r="G35" s="25" t="s">
        <v>3</v>
      </c>
      <c r="H35" s="25" t="s">
        <v>13</v>
      </c>
      <c r="I35" s="25" t="s">
        <v>7</v>
      </c>
      <c r="J35" s="27" t="s">
        <v>135</v>
      </c>
      <c r="K35" s="58">
        <f t="shared" ref="K35:L35" si="10">K36</f>
        <v>1489.7</v>
      </c>
      <c r="L35" s="58">
        <f t="shared" si="10"/>
        <v>1494.8</v>
      </c>
      <c r="M35" s="58">
        <f t="shared" si="2"/>
        <v>100.34235080888769</v>
      </c>
      <c r="N35" s="14"/>
      <c r="O35" s="14"/>
      <c r="P35" s="14"/>
    </row>
    <row r="36" spans="1:16" s="1" customFormat="1" ht="84" customHeight="1">
      <c r="A36" s="25" t="s">
        <v>176</v>
      </c>
      <c r="B36" s="25" t="s">
        <v>4</v>
      </c>
      <c r="C36" s="25" t="s">
        <v>2</v>
      </c>
      <c r="D36" s="25" t="s">
        <v>18</v>
      </c>
      <c r="E36" s="25" t="s">
        <v>18</v>
      </c>
      <c r="F36" s="25" t="s">
        <v>154</v>
      </c>
      <c r="G36" s="25" t="s">
        <v>15</v>
      </c>
      <c r="H36" s="25" t="s">
        <v>13</v>
      </c>
      <c r="I36" s="25" t="s">
        <v>7</v>
      </c>
      <c r="J36" s="27" t="s">
        <v>134</v>
      </c>
      <c r="K36" s="61">
        <v>1489.7</v>
      </c>
      <c r="L36" s="60">
        <v>1494.8</v>
      </c>
      <c r="M36" s="58">
        <f t="shared" si="2"/>
        <v>100.34235080888769</v>
      </c>
      <c r="N36" s="14"/>
      <c r="O36" s="14"/>
      <c r="P36" s="14"/>
    </row>
    <row r="37" spans="1:16" s="1" customFormat="1" ht="63.75" customHeight="1">
      <c r="A37" s="25" t="s">
        <v>57</v>
      </c>
      <c r="B37" s="25" t="s">
        <v>4</v>
      </c>
      <c r="C37" s="25" t="s">
        <v>2</v>
      </c>
      <c r="D37" s="25" t="s">
        <v>18</v>
      </c>
      <c r="E37" s="25" t="s">
        <v>18</v>
      </c>
      <c r="F37" s="25" t="s">
        <v>49</v>
      </c>
      <c r="G37" s="25" t="s">
        <v>3</v>
      </c>
      <c r="H37" s="25" t="s">
        <v>13</v>
      </c>
      <c r="I37" s="25" t="s">
        <v>7</v>
      </c>
      <c r="J37" s="27" t="s">
        <v>136</v>
      </c>
      <c r="K37" s="58">
        <f t="shared" ref="K37:L37" si="11">K38</f>
        <v>385.9</v>
      </c>
      <c r="L37" s="58">
        <f t="shared" si="11"/>
        <v>394.7</v>
      </c>
      <c r="M37" s="58">
        <f t="shared" si="2"/>
        <v>102.2803835190464</v>
      </c>
      <c r="N37" s="14"/>
      <c r="O37" s="14"/>
      <c r="P37" s="14"/>
    </row>
    <row r="38" spans="1:16" s="1" customFormat="1" ht="94.5" customHeight="1">
      <c r="A38" s="25" t="s">
        <v>177</v>
      </c>
      <c r="B38" s="25" t="s">
        <v>4</v>
      </c>
      <c r="C38" s="25" t="s">
        <v>2</v>
      </c>
      <c r="D38" s="25" t="s">
        <v>18</v>
      </c>
      <c r="E38" s="25" t="s">
        <v>18</v>
      </c>
      <c r="F38" s="25" t="s">
        <v>155</v>
      </c>
      <c r="G38" s="25" t="s">
        <v>15</v>
      </c>
      <c r="H38" s="25" t="s">
        <v>13</v>
      </c>
      <c r="I38" s="25" t="s">
        <v>7</v>
      </c>
      <c r="J38" s="27" t="s">
        <v>137</v>
      </c>
      <c r="K38" s="61">
        <v>385.9</v>
      </c>
      <c r="L38" s="60">
        <v>394.7</v>
      </c>
      <c r="M38" s="58">
        <f t="shared" si="2"/>
        <v>102.2803835190464</v>
      </c>
      <c r="N38" s="14"/>
      <c r="O38" s="14"/>
      <c r="P38" s="14"/>
    </row>
    <row r="39" spans="1:16" s="1" customFormat="1" ht="48" customHeight="1">
      <c r="A39" s="25" t="s">
        <v>178</v>
      </c>
      <c r="B39" s="25" t="s">
        <v>1</v>
      </c>
      <c r="C39" s="25" t="s">
        <v>2</v>
      </c>
      <c r="D39" s="25" t="s">
        <v>24</v>
      </c>
      <c r="E39" s="25" t="s">
        <v>3</v>
      </c>
      <c r="F39" s="25" t="s">
        <v>1</v>
      </c>
      <c r="G39" s="25" t="s">
        <v>3</v>
      </c>
      <c r="H39" s="25" t="s">
        <v>13</v>
      </c>
      <c r="I39" s="25" t="s">
        <v>1</v>
      </c>
      <c r="J39" s="27" t="s">
        <v>98</v>
      </c>
      <c r="K39" s="62">
        <f>K40+K42</f>
        <v>1639</v>
      </c>
      <c r="L39" s="62">
        <f t="shared" ref="L39" si="12">L40+L42</f>
        <v>1667.8</v>
      </c>
      <c r="M39" s="58">
        <f t="shared" si="2"/>
        <v>101.75716900549115</v>
      </c>
      <c r="N39" s="14"/>
      <c r="O39" s="14"/>
      <c r="P39" s="14"/>
    </row>
    <row r="40" spans="1:16" s="1" customFormat="1" ht="51.75" customHeight="1">
      <c r="A40" s="25" t="s">
        <v>179</v>
      </c>
      <c r="B40" s="25" t="s">
        <v>4</v>
      </c>
      <c r="C40" s="25" t="s">
        <v>2</v>
      </c>
      <c r="D40" s="25" t="s">
        <v>24</v>
      </c>
      <c r="E40" s="25" t="s">
        <v>10</v>
      </c>
      <c r="F40" s="25" t="s">
        <v>1</v>
      </c>
      <c r="G40" s="25" t="s">
        <v>5</v>
      </c>
      <c r="H40" s="25" t="s">
        <v>13</v>
      </c>
      <c r="I40" s="25" t="s">
        <v>7</v>
      </c>
      <c r="J40" s="27" t="s">
        <v>27</v>
      </c>
      <c r="K40" s="58">
        <f t="shared" ref="K40:L40" si="13">K41</f>
        <v>1502</v>
      </c>
      <c r="L40" s="58">
        <f t="shared" si="13"/>
        <v>1530.2</v>
      </c>
      <c r="M40" s="58">
        <f t="shared" si="2"/>
        <v>101.87749667110519</v>
      </c>
      <c r="N40" s="14"/>
      <c r="O40" s="14"/>
      <c r="P40" s="14"/>
    </row>
    <row r="41" spans="1:16" s="1" customFormat="1" ht="69" customHeight="1">
      <c r="A41" s="25" t="s">
        <v>180</v>
      </c>
      <c r="B41" s="25" t="s">
        <v>4</v>
      </c>
      <c r="C41" s="25" t="s">
        <v>2</v>
      </c>
      <c r="D41" s="25" t="s">
        <v>24</v>
      </c>
      <c r="E41" s="25" t="s">
        <v>10</v>
      </c>
      <c r="F41" s="25" t="s">
        <v>26</v>
      </c>
      <c r="G41" s="25" t="s">
        <v>5</v>
      </c>
      <c r="H41" s="25" t="s">
        <v>13</v>
      </c>
      <c r="I41" s="25" t="s">
        <v>7</v>
      </c>
      <c r="J41" s="27" t="s">
        <v>139</v>
      </c>
      <c r="K41" s="61">
        <v>1502</v>
      </c>
      <c r="L41" s="60">
        <v>1530.2</v>
      </c>
      <c r="M41" s="58">
        <f t="shared" si="2"/>
        <v>101.87749667110519</v>
      </c>
      <c r="N41" s="14"/>
      <c r="O41" s="14"/>
      <c r="P41" s="14"/>
    </row>
    <row r="42" spans="1:16" s="1" customFormat="1" ht="73.5" customHeight="1">
      <c r="A42" s="25" t="s">
        <v>140</v>
      </c>
      <c r="B42" s="25" t="s">
        <v>1</v>
      </c>
      <c r="C42" s="25" t="s">
        <v>2</v>
      </c>
      <c r="D42" s="25" t="s">
        <v>24</v>
      </c>
      <c r="E42" s="25" t="s">
        <v>40</v>
      </c>
      <c r="F42" s="25" t="s">
        <v>1</v>
      </c>
      <c r="G42" s="25" t="s">
        <v>5</v>
      </c>
      <c r="H42" s="25" t="s">
        <v>13</v>
      </c>
      <c r="I42" s="25" t="s">
        <v>7</v>
      </c>
      <c r="J42" s="27" t="s">
        <v>150</v>
      </c>
      <c r="K42" s="58">
        <f t="shared" ref="K42:L42" si="14">K43</f>
        <v>137</v>
      </c>
      <c r="L42" s="58">
        <f t="shared" si="14"/>
        <v>137.6</v>
      </c>
      <c r="M42" s="58">
        <f t="shared" si="2"/>
        <v>100.43795620437956</v>
      </c>
      <c r="N42" s="14"/>
      <c r="O42" s="14"/>
      <c r="P42" s="14"/>
    </row>
    <row r="43" spans="1:16" s="1" customFormat="1" ht="105.75" customHeight="1">
      <c r="A43" s="25" t="s">
        <v>181</v>
      </c>
      <c r="B43" s="25" t="s">
        <v>87</v>
      </c>
      <c r="C43" s="25" t="s">
        <v>2</v>
      </c>
      <c r="D43" s="25" t="s">
        <v>24</v>
      </c>
      <c r="E43" s="25" t="s">
        <v>40</v>
      </c>
      <c r="F43" s="25" t="s">
        <v>101</v>
      </c>
      <c r="G43" s="25" t="s">
        <v>5</v>
      </c>
      <c r="H43" s="25" t="s">
        <v>13</v>
      </c>
      <c r="I43" s="25" t="s">
        <v>7</v>
      </c>
      <c r="J43" s="28" t="s">
        <v>102</v>
      </c>
      <c r="K43" s="61">
        <v>137</v>
      </c>
      <c r="L43" s="60">
        <v>137.6</v>
      </c>
      <c r="M43" s="58">
        <f t="shared" si="2"/>
        <v>100.43795620437956</v>
      </c>
      <c r="N43" s="14"/>
      <c r="O43" s="14"/>
      <c r="P43" s="14"/>
    </row>
    <row r="44" spans="1:16" s="1" customFormat="1" ht="71.25" customHeight="1">
      <c r="A44" s="25" t="s">
        <v>182</v>
      </c>
      <c r="B44" s="25" t="s">
        <v>1</v>
      </c>
      <c r="C44" s="25" t="s">
        <v>2</v>
      </c>
      <c r="D44" s="25" t="s">
        <v>29</v>
      </c>
      <c r="E44" s="25" t="s">
        <v>3</v>
      </c>
      <c r="F44" s="25" t="s">
        <v>1</v>
      </c>
      <c r="G44" s="25" t="s">
        <v>3</v>
      </c>
      <c r="H44" s="25" t="s">
        <v>13</v>
      </c>
      <c r="I44" s="25" t="s">
        <v>1</v>
      </c>
      <c r="J44" s="27" t="s">
        <v>30</v>
      </c>
      <c r="K44" s="59">
        <f>K45+K48+K50+K52+K55</f>
        <v>54394.5</v>
      </c>
      <c r="L44" s="59">
        <f t="shared" ref="L44" si="15">L45+L48+L50+L52+L55</f>
        <v>48987.900000000009</v>
      </c>
      <c r="M44" s="58">
        <f t="shared" si="2"/>
        <v>90.060392135234281</v>
      </c>
      <c r="N44" s="14"/>
      <c r="O44" s="38"/>
      <c r="P44" s="14"/>
    </row>
    <row r="45" spans="1:16" s="1" customFormat="1" ht="92.25" customHeight="1">
      <c r="A45" s="25" t="s">
        <v>66</v>
      </c>
      <c r="B45" s="25" t="s">
        <v>1</v>
      </c>
      <c r="C45" s="25" t="s">
        <v>2</v>
      </c>
      <c r="D45" s="25" t="s">
        <v>29</v>
      </c>
      <c r="E45" s="25" t="s">
        <v>15</v>
      </c>
      <c r="F45" s="25" t="s">
        <v>1</v>
      </c>
      <c r="G45" s="25" t="s">
        <v>3</v>
      </c>
      <c r="H45" s="25" t="s">
        <v>13</v>
      </c>
      <c r="I45" s="25" t="s">
        <v>31</v>
      </c>
      <c r="J45" s="28" t="s">
        <v>117</v>
      </c>
      <c r="K45" s="58">
        <f t="shared" ref="K45:L46" si="16">K46</f>
        <v>34346</v>
      </c>
      <c r="L45" s="58">
        <f t="shared" si="16"/>
        <v>32538.3</v>
      </c>
      <c r="M45" s="58">
        <f t="shared" si="2"/>
        <v>94.736796133465319</v>
      </c>
      <c r="N45" s="14"/>
      <c r="O45" s="14"/>
      <c r="P45" s="14"/>
    </row>
    <row r="46" spans="1:16" s="1" customFormat="1" ht="61.5" customHeight="1">
      <c r="A46" s="25" t="s">
        <v>183</v>
      </c>
      <c r="B46" s="25" t="s">
        <v>1</v>
      </c>
      <c r="C46" s="25" t="s">
        <v>2</v>
      </c>
      <c r="D46" s="25" t="s">
        <v>29</v>
      </c>
      <c r="E46" s="25" t="s">
        <v>15</v>
      </c>
      <c r="F46" s="25" t="s">
        <v>26</v>
      </c>
      <c r="G46" s="25" t="s">
        <v>3</v>
      </c>
      <c r="H46" s="25" t="s">
        <v>13</v>
      </c>
      <c r="I46" s="25" t="s">
        <v>31</v>
      </c>
      <c r="J46" s="27" t="s">
        <v>118</v>
      </c>
      <c r="K46" s="58">
        <f t="shared" si="16"/>
        <v>34346</v>
      </c>
      <c r="L46" s="58">
        <f t="shared" si="16"/>
        <v>32538.3</v>
      </c>
      <c r="M46" s="58">
        <f t="shared" si="2"/>
        <v>94.736796133465319</v>
      </c>
      <c r="N46" s="14"/>
      <c r="O46" s="14"/>
      <c r="P46" s="14"/>
    </row>
    <row r="47" spans="1:16" s="1" customFormat="1" ht="90.75" customHeight="1">
      <c r="A47" s="25" t="s">
        <v>141</v>
      </c>
      <c r="B47" s="25" t="s">
        <v>87</v>
      </c>
      <c r="C47" s="25" t="s">
        <v>2</v>
      </c>
      <c r="D47" s="25" t="s">
        <v>29</v>
      </c>
      <c r="E47" s="25" t="s">
        <v>15</v>
      </c>
      <c r="F47" s="25" t="s">
        <v>33</v>
      </c>
      <c r="G47" s="25" t="s">
        <v>15</v>
      </c>
      <c r="H47" s="25" t="s">
        <v>13</v>
      </c>
      <c r="I47" s="25" t="s">
        <v>31</v>
      </c>
      <c r="J47" s="28" t="s">
        <v>119</v>
      </c>
      <c r="K47" s="61">
        <v>34346</v>
      </c>
      <c r="L47" s="60">
        <v>32538.3</v>
      </c>
      <c r="M47" s="58">
        <f t="shared" si="2"/>
        <v>94.736796133465319</v>
      </c>
      <c r="N47" s="14"/>
      <c r="O47" s="14"/>
      <c r="P47" s="14"/>
    </row>
    <row r="48" spans="1:16" s="1" customFormat="1" ht="88.5" customHeight="1">
      <c r="A48" s="25" t="s">
        <v>184</v>
      </c>
      <c r="B48" s="25" t="s">
        <v>1</v>
      </c>
      <c r="C48" s="25" t="s">
        <v>2</v>
      </c>
      <c r="D48" s="25" t="s">
        <v>29</v>
      </c>
      <c r="E48" s="25" t="s">
        <v>15</v>
      </c>
      <c r="F48" s="25" t="s">
        <v>14</v>
      </c>
      <c r="G48" s="25" t="s">
        <v>3</v>
      </c>
      <c r="H48" s="25" t="s">
        <v>13</v>
      </c>
      <c r="I48" s="25" t="s">
        <v>31</v>
      </c>
      <c r="J48" s="28" t="s">
        <v>121</v>
      </c>
      <c r="K48" s="60">
        <f>K49</f>
        <v>8944.9</v>
      </c>
      <c r="L48" s="60">
        <f t="shared" ref="L48" si="17">L49</f>
        <v>5842.6</v>
      </c>
      <c r="M48" s="58">
        <f t="shared" si="2"/>
        <v>65.317667050498045</v>
      </c>
      <c r="N48" s="14"/>
      <c r="O48" s="14"/>
      <c r="P48" s="14"/>
    </row>
    <row r="49" spans="1:18" s="1" customFormat="1" ht="94.5" customHeight="1">
      <c r="A49" s="25" t="s">
        <v>103</v>
      </c>
      <c r="B49" s="25" t="s">
        <v>87</v>
      </c>
      <c r="C49" s="25">
        <v>1</v>
      </c>
      <c r="D49" s="25">
        <v>11</v>
      </c>
      <c r="E49" s="25" t="s">
        <v>15</v>
      </c>
      <c r="F49" s="25" t="s">
        <v>55</v>
      </c>
      <c r="G49" s="25" t="s">
        <v>15</v>
      </c>
      <c r="H49" s="25" t="s">
        <v>13</v>
      </c>
      <c r="I49" s="25" t="s">
        <v>31</v>
      </c>
      <c r="J49" s="27" t="s">
        <v>120</v>
      </c>
      <c r="K49" s="61">
        <v>8944.9</v>
      </c>
      <c r="L49" s="60">
        <v>5842.6</v>
      </c>
      <c r="M49" s="58">
        <f t="shared" si="2"/>
        <v>65.317667050498045</v>
      </c>
      <c r="N49" s="14"/>
      <c r="O49" s="14"/>
      <c r="P49" s="14"/>
    </row>
    <row r="50" spans="1:18" s="1" customFormat="1" ht="105.75" customHeight="1">
      <c r="A50" s="25" t="s">
        <v>185</v>
      </c>
      <c r="B50" s="25" t="s">
        <v>1</v>
      </c>
      <c r="C50" s="25" t="s">
        <v>2</v>
      </c>
      <c r="D50" s="25" t="s">
        <v>29</v>
      </c>
      <c r="E50" s="25" t="s">
        <v>15</v>
      </c>
      <c r="F50" s="25" t="s">
        <v>32</v>
      </c>
      <c r="G50" s="25" t="s">
        <v>3</v>
      </c>
      <c r="H50" s="25" t="s">
        <v>13</v>
      </c>
      <c r="I50" s="25" t="s">
        <v>31</v>
      </c>
      <c r="J50" s="28" t="s">
        <v>122</v>
      </c>
      <c r="K50" s="58">
        <f>K51</f>
        <v>10958.3</v>
      </c>
      <c r="L50" s="58">
        <f t="shared" ref="L50" si="18">L51</f>
        <v>10461.700000000001</v>
      </c>
      <c r="M50" s="58">
        <f t="shared" si="2"/>
        <v>95.468275188669793</v>
      </c>
      <c r="N50" s="14"/>
      <c r="O50" s="14"/>
      <c r="P50" s="14"/>
    </row>
    <row r="51" spans="1:18" s="1" customFormat="1" ht="56.4">
      <c r="A51" s="25" t="s">
        <v>186</v>
      </c>
      <c r="B51" s="25" t="s">
        <v>87</v>
      </c>
      <c r="C51" s="25" t="s">
        <v>2</v>
      </c>
      <c r="D51" s="25" t="s">
        <v>29</v>
      </c>
      <c r="E51" s="25" t="s">
        <v>15</v>
      </c>
      <c r="F51" s="25" t="s">
        <v>56</v>
      </c>
      <c r="G51" s="25" t="s">
        <v>15</v>
      </c>
      <c r="H51" s="25" t="s">
        <v>13</v>
      </c>
      <c r="I51" s="25" t="s">
        <v>31</v>
      </c>
      <c r="J51" s="27" t="s">
        <v>123</v>
      </c>
      <c r="K51" s="60">
        <v>10958.3</v>
      </c>
      <c r="L51" s="60">
        <v>10461.700000000001</v>
      </c>
      <c r="M51" s="58">
        <f t="shared" si="2"/>
        <v>95.468275188669793</v>
      </c>
      <c r="N51" s="31"/>
      <c r="O51" s="21"/>
      <c r="P51" s="21"/>
      <c r="Q51" s="21"/>
      <c r="R51" s="21"/>
    </row>
    <row r="52" spans="1:18" s="1" customFormat="1" ht="51.75" customHeight="1">
      <c r="A52" s="25" t="s">
        <v>187</v>
      </c>
      <c r="B52" s="25" t="s">
        <v>1</v>
      </c>
      <c r="C52" s="25" t="s">
        <v>2</v>
      </c>
      <c r="D52" s="25" t="s">
        <v>29</v>
      </c>
      <c r="E52" s="25" t="s">
        <v>40</v>
      </c>
      <c r="F52" s="25" t="s">
        <v>1</v>
      </c>
      <c r="G52" s="25" t="s">
        <v>3</v>
      </c>
      <c r="H52" s="25" t="s">
        <v>1</v>
      </c>
      <c r="I52" s="25" t="s">
        <v>31</v>
      </c>
      <c r="J52" s="27" t="s">
        <v>51</v>
      </c>
      <c r="K52" s="58">
        <f>K53</f>
        <v>45.3</v>
      </c>
      <c r="L52" s="58">
        <f t="shared" ref="L52:L53" si="19">L53</f>
        <v>45.3</v>
      </c>
      <c r="M52" s="58">
        <f t="shared" si="2"/>
        <v>100</v>
      </c>
      <c r="N52" s="14"/>
      <c r="O52" s="14"/>
      <c r="P52" s="14"/>
    </row>
    <row r="53" spans="1:18" s="1" customFormat="1" ht="71.25" customHeight="1">
      <c r="A53" s="25" t="s">
        <v>188</v>
      </c>
      <c r="B53" s="25" t="s">
        <v>1</v>
      </c>
      <c r="C53" s="25" t="s">
        <v>2</v>
      </c>
      <c r="D53" s="25" t="s">
        <v>29</v>
      </c>
      <c r="E53" s="25" t="s">
        <v>40</v>
      </c>
      <c r="F53" s="25" t="s">
        <v>26</v>
      </c>
      <c r="G53" s="25" t="s">
        <v>3</v>
      </c>
      <c r="H53" s="25" t="s">
        <v>13</v>
      </c>
      <c r="I53" s="25" t="s">
        <v>31</v>
      </c>
      <c r="J53" s="27" t="s">
        <v>124</v>
      </c>
      <c r="K53" s="58">
        <f>K54</f>
        <v>45.3</v>
      </c>
      <c r="L53" s="58">
        <f t="shared" si="19"/>
        <v>45.3</v>
      </c>
      <c r="M53" s="58">
        <f t="shared" si="2"/>
        <v>100</v>
      </c>
      <c r="N53" s="14"/>
      <c r="O53" s="14"/>
      <c r="P53" s="14"/>
    </row>
    <row r="54" spans="1:18" s="1" customFormat="1" ht="73.5" customHeight="1">
      <c r="A54" s="25" t="s">
        <v>189</v>
      </c>
      <c r="B54" s="25" t="s">
        <v>87</v>
      </c>
      <c r="C54" s="25" t="s">
        <v>2</v>
      </c>
      <c r="D54" s="25" t="s">
        <v>29</v>
      </c>
      <c r="E54" s="25" t="s">
        <v>40</v>
      </c>
      <c r="F54" s="25" t="s">
        <v>34</v>
      </c>
      <c r="G54" s="25" t="s">
        <v>15</v>
      </c>
      <c r="H54" s="25" t="s">
        <v>13</v>
      </c>
      <c r="I54" s="25" t="s">
        <v>31</v>
      </c>
      <c r="J54" s="27" t="s">
        <v>125</v>
      </c>
      <c r="K54" s="61">
        <v>45.3</v>
      </c>
      <c r="L54" s="61">
        <v>45.3</v>
      </c>
      <c r="M54" s="58">
        <f t="shared" si="2"/>
        <v>100</v>
      </c>
      <c r="N54" s="14"/>
      <c r="O54" s="14"/>
      <c r="P54" s="14"/>
    </row>
    <row r="55" spans="1:18" s="1" customFormat="1" ht="99.75" customHeight="1">
      <c r="A55" s="25" t="s">
        <v>67</v>
      </c>
      <c r="B55" s="25" t="s">
        <v>1</v>
      </c>
      <c r="C55" s="25" t="s">
        <v>2</v>
      </c>
      <c r="D55" s="25" t="s">
        <v>29</v>
      </c>
      <c r="E55" s="25" t="s">
        <v>298</v>
      </c>
      <c r="F55" s="25" t="s">
        <v>1</v>
      </c>
      <c r="G55" s="25" t="s">
        <v>3</v>
      </c>
      <c r="H55" s="25" t="s">
        <v>1</v>
      </c>
      <c r="I55" s="25" t="s">
        <v>31</v>
      </c>
      <c r="J55" s="27" t="s">
        <v>301</v>
      </c>
      <c r="K55" s="60">
        <f>K56</f>
        <v>100</v>
      </c>
      <c r="L55" s="60">
        <f t="shared" ref="L55" si="20">L56</f>
        <v>100</v>
      </c>
      <c r="M55" s="58">
        <f t="shared" si="2"/>
        <v>100</v>
      </c>
      <c r="N55" s="14"/>
      <c r="O55" s="14"/>
      <c r="P55" s="14"/>
    </row>
    <row r="56" spans="1:18" s="1" customFormat="1" ht="92.25" customHeight="1">
      <c r="A56" s="25" t="s">
        <v>190</v>
      </c>
      <c r="B56" s="25" t="s">
        <v>87</v>
      </c>
      <c r="C56" s="25" t="s">
        <v>2</v>
      </c>
      <c r="D56" s="25" t="s">
        <v>29</v>
      </c>
      <c r="E56" s="25" t="s">
        <v>298</v>
      </c>
      <c r="F56" s="25" t="s">
        <v>299</v>
      </c>
      <c r="G56" s="25" t="s">
        <v>15</v>
      </c>
      <c r="H56" s="25" t="s">
        <v>13</v>
      </c>
      <c r="I56" s="25" t="s">
        <v>31</v>
      </c>
      <c r="J56" s="27" t="s">
        <v>300</v>
      </c>
      <c r="K56" s="60">
        <v>100</v>
      </c>
      <c r="L56" s="60">
        <v>100</v>
      </c>
      <c r="M56" s="58">
        <f t="shared" si="2"/>
        <v>100</v>
      </c>
      <c r="N56" s="14"/>
      <c r="O56" s="14"/>
      <c r="P56" s="14"/>
    </row>
    <row r="57" spans="1:18" s="1" customFormat="1" ht="51.75" customHeight="1">
      <c r="A57" s="25" t="s">
        <v>191</v>
      </c>
      <c r="B57" s="25" t="s">
        <v>1</v>
      </c>
      <c r="C57" s="25" t="s">
        <v>2</v>
      </c>
      <c r="D57" s="25" t="s">
        <v>20</v>
      </c>
      <c r="E57" s="25" t="s">
        <v>3</v>
      </c>
      <c r="F57" s="25" t="s">
        <v>1</v>
      </c>
      <c r="G57" s="25" t="s">
        <v>3</v>
      </c>
      <c r="H57" s="25" t="s">
        <v>13</v>
      </c>
      <c r="I57" s="25" t="s">
        <v>1</v>
      </c>
      <c r="J57" s="27" t="s">
        <v>43</v>
      </c>
      <c r="K57" s="59">
        <f>K58+K59+K60+K61</f>
        <v>25004.7</v>
      </c>
      <c r="L57" s="59">
        <f t="shared" ref="L57" si="21">L58+L59+L60+L61</f>
        <v>25007.899999999998</v>
      </c>
      <c r="M57" s="58">
        <f t="shared" si="2"/>
        <v>100.01279759405232</v>
      </c>
      <c r="N57" s="14"/>
      <c r="O57" s="14"/>
      <c r="P57" s="14"/>
    </row>
    <row r="58" spans="1:18" s="1" customFormat="1" ht="51.75" customHeight="1">
      <c r="A58" s="25" t="s">
        <v>192</v>
      </c>
      <c r="B58" s="25" t="s">
        <v>91</v>
      </c>
      <c r="C58" s="25" t="s">
        <v>2</v>
      </c>
      <c r="D58" s="25" t="s">
        <v>20</v>
      </c>
      <c r="E58" s="25" t="s">
        <v>5</v>
      </c>
      <c r="F58" s="25" t="s">
        <v>1</v>
      </c>
      <c r="G58" s="25" t="s">
        <v>5</v>
      </c>
      <c r="H58" s="25" t="s">
        <v>13</v>
      </c>
      <c r="I58" s="25" t="s">
        <v>1</v>
      </c>
      <c r="J58" s="27" t="s">
        <v>93</v>
      </c>
      <c r="K58" s="58">
        <v>2137.9</v>
      </c>
      <c r="L58" s="58">
        <v>2137.9</v>
      </c>
      <c r="M58" s="58">
        <f t="shared" si="2"/>
        <v>100</v>
      </c>
      <c r="N58" s="14"/>
      <c r="O58" s="14"/>
      <c r="P58" s="14"/>
    </row>
    <row r="59" spans="1:18" s="1" customFormat="1" ht="51.75" customHeight="1">
      <c r="A59" s="25" t="s">
        <v>193</v>
      </c>
      <c r="B59" s="25" t="s">
        <v>91</v>
      </c>
      <c r="C59" s="25" t="s">
        <v>2</v>
      </c>
      <c r="D59" s="25" t="s">
        <v>20</v>
      </c>
      <c r="E59" s="25" t="s">
        <v>5</v>
      </c>
      <c r="F59" s="25" t="s">
        <v>26</v>
      </c>
      <c r="G59" s="25" t="s">
        <v>5</v>
      </c>
      <c r="H59" s="25" t="s">
        <v>13</v>
      </c>
      <c r="I59" s="25" t="s">
        <v>31</v>
      </c>
      <c r="J59" s="27" t="s">
        <v>94</v>
      </c>
      <c r="K59" s="61">
        <v>211.8</v>
      </c>
      <c r="L59" s="58">
        <v>211.8</v>
      </c>
      <c r="M59" s="58">
        <f t="shared" si="2"/>
        <v>100</v>
      </c>
      <c r="N59" s="14"/>
      <c r="O59" s="14"/>
      <c r="P59" s="14"/>
    </row>
    <row r="60" spans="1:18" s="1" customFormat="1" ht="51.75" customHeight="1">
      <c r="A60" s="25" t="s">
        <v>194</v>
      </c>
      <c r="B60" s="25" t="s">
        <v>91</v>
      </c>
      <c r="C60" s="25" t="s">
        <v>2</v>
      </c>
      <c r="D60" s="25" t="s">
        <v>20</v>
      </c>
      <c r="E60" s="25" t="s">
        <v>5</v>
      </c>
      <c r="F60" s="25" t="s">
        <v>32</v>
      </c>
      <c r="G60" s="25" t="s">
        <v>5</v>
      </c>
      <c r="H60" s="25" t="s">
        <v>13</v>
      </c>
      <c r="I60" s="25" t="s">
        <v>31</v>
      </c>
      <c r="J60" s="27" t="s">
        <v>95</v>
      </c>
      <c r="K60" s="61">
        <v>244.1</v>
      </c>
      <c r="L60" s="58">
        <v>244.1</v>
      </c>
      <c r="M60" s="58">
        <f t="shared" si="2"/>
        <v>100</v>
      </c>
      <c r="N60" s="14"/>
      <c r="O60" s="14"/>
      <c r="P60" s="14"/>
    </row>
    <row r="61" spans="1:18" s="1" customFormat="1" ht="51.75" customHeight="1">
      <c r="A61" s="25" t="s">
        <v>195</v>
      </c>
      <c r="B61" s="25" t="s">
        <v>91</v>
      </c>
      <c r="C61" s="25" t="s">
        <v>2</v>
      </c>
      <c r="D61" s="25" t="s">
        <v>20</v>
      </c>
      <c r="E61" s="25" t="s">
        <v>5</v>
      </c>
      <c r="F61" s="25" t="s">
        <v>49</v>
      </c>
      <c r="G61" s="25" t="s">
        <v>5</v>
      </c>
      <c r="H61" s="25" t="s">
        <v>13</v>
      </c>
      <c r="I61" s="25" t="s">
        <v>31</v>
      </c>
      <c r="J61" s="27" t="s">
        <v>92</v>
      </c>
      <c r="K61" s="61">
        <v>22410.9</v>
      </c>
      <c r="L61" s="60">
        <v>22414.1</v>
      </c>
      <c r="M61" s="58">
        <f t="shared" si="2"/>
        <v>100.01427876613612</v>
      </c>
      <c r="N61" s="14"/>
      <c r="O61" s="14"/>
      <c r="P61" s="14"/>
    </row>
    <row r="62" spans="1:18" s="1" customFormat="1" ht="51.75" customHeight="1">
      <c r="A62" s="25" t="s">
        <v>196</v>
      </c>
      <c r="B62" s="25" t="s">
        <v>1</v>
      </c>
      <c r="C62" s="25" t="s">
        <v>2</v>
      </c>
      <c r="D62" s="25" t="s">
        <v>65</v>
      </c>
      <c r="E62" s="25" t="s">
        <v>3</v>
      </c>
      <c r="F62" s="25" t="s">
        <v>1</v>
      </c>
      <c r="G62" s="25" t="s">
        <v>3</v>
      </c>
      <c r="H62" s="25" t="s">
        <v>13</v>
      </c>
      <c r="I62" s="25" t="s">
        <v>1</v>
      </c>
      <c r="J62" s="27" t="s">
        <v>116</v>
      </c>
      <c r="K62" s="59">
        <f>K63+K65</f>
        <v>3144</v>
      </c>
      <c r="L62" s="59">
        <f t="shared" ref="L62" si="22">L63+L65</f>
        <v>3143.5</v>
      </c>
      <c r="M62" s="58">
        <f t="shared" si="2"/>
        <v>99.984096692111962</v>
      </c>
      <c r="N62" s="14"/>
      <c r="O62" s="14"/>
      <c r="P62" s="14"/>
    </row>
    <row r="63" spans="1:18" s="1" customFormat="1" ht="51.75" customHeight="1">
      <c r="A63" s="25" t="s">
        <v>68</v>
      </c>
      <c r="B63" s="25" t="s">
        <v>1</v>
      </c>
      <c r="C63" s="25" t="s">
        <v>2</v>
      </c>
      <c r="D63" s="25" t="s">
        <v>65</v>
      </c>
      <c r="E63" s="25" t="s">
        <v>5</v>
      </c>
      <c r="F63" s="25" t="s">
        <v>1</v>
      </c>
      <c r="G63" s="25" t="s">
        <v>3</v>
      </c>
      <c r="H63" s="25" t="s">
        <v>13</v>
      </c>
      <c r="I63" s="25" t="s">
        <v>42</v>
      </c>
      <c r="J63" s="27" t="s">
        <v>115</v>
      </c>
      <c r="K63" s="58">
        <f>K64</f>
        <v>2608.4</v>
      </c>
      <c r="L63" s="58">
        <f t="shared" ref="L63" si="23">L64</f>
        <v>2608.4</v>
      </c>
      <c r="M63" s="58">
        <f t="shared" si="2"/>
        <v>100</v>
      </c>
      <c r="N63" s="14"/>
      <c r="O63" s="14"/>
      <c r="P63" s="14"/>
    </row>
    <row r="64" spans="1:18" s="1" customFormat="1" ht="51.75" customHeight="1">
      <c r="A64" s="25" t="s">
        <v>197</v>
      </c>
      <c r="B64" s="25" t="s">
        <v>87</v>
      </c>
      <c r="C64" s="25" t="s">
        <v>2</v>
      </c>
      <c r="D64" s="25" t="s">
        <v>65</v>
      </c>
      <c r="E64" s="25" t="s">
        <v>5</v>
      </c>
      <c r="F64" s="25" t="s">
        <v>90</v>
      </c>
      <c r="G64" s="25" t="s">
        <v>15</v>
      </c>
      <c r="H64" s="25" t="s">
        <v>13</v>
      </c>
      <c r="I64" s="25" t="s">
        <v>42</v>
      </c>
      <c r="J64" s="27" t="s">
        <v>114</v>
      </c>
      <c r="K64" s="58">
        <v>2608.4</v>
      </c>
      <c r="L64" s="58">
        <v>2608.4</v>
      </c>
      <c r="M64" s="58">
        <f t="shared" si="2"/>
        <v>100</v>
      </c>
      <c r="N64" s="14"/>
      <c r="O64" s="14"/>
      <c r="P64" s="14"/>
    </row>
    <row r="65" spans="1:16" s="1" customFormat="1" ht="51.75" customHeight="1">
      <c r="A65" s="25" t="s">
        <v>198</v>
      </c>
      <c r="B65" s="25" t="s">
        <v>1</v>
      </c>
      <c r="C65" s="25" t="s">
        <v>2</v>
      </c>
      <c r="D65" s="25" t="s">
        <v>65</v>
      </c>
      <c r="E65" s="25" t="s">
        <v>12</v>
      </c>
      <c r="F65" s="25" t="s">
        <v>112</v>
      </c>
      <c r="G65" s="25" t="s">
        <v>3</v>
      </c>
      <c r="H65" s="25" t="s">
        <v>13</v>
      </c>
      <c r="I65" s="25" t="s">
        <v>42</v>
      </c>
      <c r="J65" s="27" t="s">
        <v>113</v>
      </c>
      <c r="K65" s="58">
        <f>K66</f>
        <v>535.6</v>
      </c>
      <c r="L65" s="58">
        <f t="shared" ref="L65" si="24">L66</f>
        <v>535.1</v>
      </c>
      <c r="M65" s="58">
        <f t="shared" si="2"/>
        <v>99.906646751306937</v>
      </c>
      <c r="N65" s="14"/>
      <c r="O65" s="14"/>
      <c r="P65" s="14"/>
    </row>
    <row r="66" spans="1:16" s="1" customFormat="1" ht="51.75" customHeight="1">
      <c r="A66" s="25" t="s">
        <v>199</v>
      </c>
      <c r="B66" s="25" t="s">
        <v>87</v>
      </c>
      <c r="C66" s="25" t="s">
        <v>2</v>
      </c>
      <c r="D66" s="25" t="s">
        <v>65</v>
      </c>
      <c r="E66" s="25" t="s">
        <v>12</v>
      </c>
      <c r="F66" s="25" t="s">
        <v>90</v>
      </c>
      <c r="G66" s="25" t="s">
        <v>15</v>
      </c>
      <c r="H66" s="25" t="s">
        <v>13</v>
      </c>
      <c r="I66" s="25" t="s">
        <v>42</v>
      </c>
      <c r="J66" s="27" t="s">
        <v>100</v>
      </c>
      <c r="K66" s="61">
        <v>535.6</v>
      </c>
      <c r="L66" s="60">
        <v>535.1</v>
      </c>
      <c r="M66" s="58">
        <f t="shared" si="2"/>
        <v>99.906646751306937</v>
      </c>
      <c r="N66" s="14"/>
      <c r="O66" s="14"/>
      <c r="P66" s="14"/>
    </row>
    <row r="67" spans="1:16" s="1" customFormat="1" ht="51.75" customHeight="1">
      <c r="A67" s="25" t="s">
        <v>200</v>
      </c>
      <c r="B67" s="25" t="s">
        <v>1</v>
      </c>
      <c r="C67" s="25" t="s">
        <v>2</v>
      </c>
      <c r="D67" s="25" t="s">
        <v>23</v>
      </c>
      <c r="E67" s="25" t="s">
        <v>3</v>
      </c>
      <c r="F67" s="25" t="s">
        <v>1</v>
      </c>
      <c r="G67" s="25" t="s">
        <v>3</v>
      </c>
      <c r="H67" s="25" t="s">
        <v>13</v>
      </c>
      <c r="I67" s="25" t="s">
        <v>1</v>
      </c>
      <c r="J67" s="27" t="s">
        <v>35</v>
      </c>
      <c r="K67" s="59">
        <f>K68+K72+K70</f>
        <v>7390.2000000000007</v>
      </c>
      <c r="L67" s="59">
        <f t="shared" ref="L67" si="25">L68+L72+L70</f>
        <v>7388.5</v>
      </c>
      <c r="M67" s="58">
        <f t="shared" si="2"/>
        <v>99.976996563015874</v>
      </c>
      <c r="N67" s="14"/>
      <c r="O67" s="14"/>
      <c r="P67" s="14"/>
    </row>
    <row r="68" spans="1:16" s="1" customFormat="1" ht="51.75" customHeight="1">
      <c r="A68" s="25" t="s">
        <v>201</v>
      </c>
      <c r="B68" s="25" t="s">
        <v>1</v>
      </c>
      <c r="C68" s="25" t="s">
        <v>2</v>
      </c>
      <c r="D68" s="25" t="s">
        <v>23</v>
      </c>
      <c r="E68" s="25" t="s">
        <v>5</v>
      </c>
      <c r="F68" s="25" t="s">
        <v>1</v>
      </c>
      <c r="G68" s="25" t="s">
        <v>3</v>
      </c>
      <c r="H68" s="25" t="s">
        <v>13</v>
      </c>
      <c r="I68" s="25" t="s">
        <v>36</v>
      </c>
      <c r="J68" s="27" t="s">
        <v>37</v>
      </c>
      <c r="K68" s="60">
        <f>K69</f>
        <v>5103.6000000000004</v>
      </c>
      <c r="L68" s="60">
        <f t="shared" ref="L68" si="26">L69</f>
        <v>5103.6000000000004</v>
      </c>
      <c r="M68" s="58">
        <f t="shared" si="2"/>
        <v>100</v>
      </c>
      <c r="N68" s="14"/>
      <c r="O68" s="14"/>
      <c r="P68" s="14"/>
    </row>
    <row r="69" spans="1:16" s="1" customFormat="1" ht="51.75" customHeight="1">
      <c r="A69" s="25" t="s">
        <v>202</v>
      </c>
      <c r="B69" s="25" t="s">
        <v>87</v>
      </c>
      <c r="C69" s="25" t="s">
        <v>2</v>
      </c>
      <c r="D69" s="25" t="s">
        <v>23</v>
      </c>
      <c r="E69" s="25" t="s">
        <v>5</v>
      </c>
      <c r="F69" s="25" t="s">
        <v>52</v>
      </c>
      <c r="G69" s="25" t="s">
        <v>15</v>
      </c>
      <c r="H69" s="25" t="s">
        <v>13</v>
      </c>
      <c r="I69" s="25" t="s">
        <v>36</v>
      </c>
      <c r="J69" s="27" t="s">
        <v>109</v>
      </c>
      <c r="K69" s="61">
        <v>5103.6000000000004</v>
      </c>
      <c r="L69" s="60">
        <v>5103.6000000000004</v>
      </c>
      <c r="M69" s="58">
        <f t="shared" si="2"/>
        <v>100</v>
      </c>
      <c r="N69" s="14"/>
      <c r="O69" s="14"/>
      <c r="P69" s="14"/>
    </row>
    <row r="70" spans="1:16" s="1" customFormat="1" ht="102.75" customHeight="1">
      <c r="A70" s="25" t="s">
        <v>203</v>
      </c>
      <c r="B70" s="25" t="s">
        <v>87</v>
      </c>
      <c r="C70" s="25" t="s">
        <v>2</v>
      </c>
      <c r="D70" s="25" t="s">
        <v>23</v>
      </c>
      <c r="E70" s="25" t="s">
        <v>12</v>
      </c>
      <c r="F70" s="25" t="s">
        <v>1</v>
      </c>
      <c r="G70" s="25" t="s">
        <v>3</v>
      </c>
      <c r="H70" s="25" t="s">
        <v>13</v>
      </c>
      <c r="I70" s="25" t="s">
        <v>36</v>
      </c>
      <c r="J70" s="27" t="s">
        <v>289</v>
      </c>
      <c r="K70" s="61">
        <f>K71</f>
        <v>677.5</v>
      </c>
      <c r="L70" s="61">
        <f t="shared" ref="L70" si="27">L71</f>
        <v>677.5</v>
      </c>
      <c r="M70" s="58">
        <f t="shared" si="2"/>
        <v>100</v>
      </c>
      <c r="N70" s="14"/>
      <c r="O70" s="14"/>
      <c r="P70" s="14"/>
    </row>
    <row r="71" spans="1:16" s="1" customFormat="1" ht="104.25" customHeight="1">
      <c r="A71" s="25" t="s">
        <v>204</v>
      </c>
      <c r="B71" s="25" t="s">
        <v>87</v>
      </c>
      <c r="C71" s="25" t="s">
        <v>2</v>
      </c>
      <c r="D71" s="25" t="s">
        <v>23</v>
      </c>
      <c r="E71" s="25" t="s">
        <v>12</v>
      </c>
      <c r="F71" s="25" t="s">
        <v>288</v>
      </c>
      <c r="G71" s="25" t="s">
        <v>15</v>
      </c>
      <c r="H71" s="25" t="s">
        <v>13</v>
      </c>
      <c r="I71" s="25" t="s">
        <v>36</v>
      </c>
      <c r="J71" s="27" t="s">
        <v>290</v>
      </c>
      <c r="K71" s="61">
        <v>677.5</v>
      </c>
      <c r="L71" s="60">
        <v>677.5</v>
      </c>
      <c r="M71" s="58">
        <f t="shared" si="2"/>
        <v>100</v>
      </c>
      <c r="N71" s="14"/>
      <c r="O71" s="14"/>
      <c r="P71" s="14"/>
    </row>
    <row r="72" spans="1:16" s="1" customFormat="1" ht="87" customHeight="1">
      <c r="A72" s="25" t="s">
        <v>205</v>
      </c>
      <c r="B72" s="25" t="s">
        <v>87</v>
      </c>
      <c r="C72" s="25" t="s">
        <v>2</v>
      </c>
      <c r="D72" s="25" t="s">
        <v>23</v>
      </c>
      <c r="E72" s="25" t="s">
        <v>18</v>
      </c>
      <c r="F72" s="25" t="s">
        <v>1</v>
      </c>
      <c r="G72" s="25" t="s">
        <v>3</v>
      </c>
      <c r="H72" s="25" t="s">
        <v>13</v>
      </c>
      <c r="I72" s="25" t="s">
        <v>96</v>
      </c>
      <c r="J72" s="27" t="s">
        <v>156</v>
      </c>
      <c r="K72" s="58">
        <f>K73+K75</f>
        <v>1609.1</v>
      </c>
      <c r="L72" s="58">
        <f t="shared" ref="L72" si="28">L73+L75</f>
        <v>1607.4</v>
      </c>
      <c r="M72" s="58">
        <f t="shared" si="2"/>
        <v>99.894350879373562</v>
      </c>
      <c r="N72" s="14"/>
      <c r="O72" s="14"/>
      <c r="P72" s="14"/>
    </row>
    <row r="73" spans="1:16" s="1" customFormat="1" ht="51.75" customHeight="1">
      <c r="A73" s="25" t="s">
        <v>206</v>
      </c>
      <c r="B73" s="25" t="s">
        <v>1</v>
      </c>
      <c r="C73" s="25" t="s">
        <v>2</v>
      </c>
      <c r="D73" s="25" t="s">
        <v>23</v>
      </c>
      <c r="E73" s="25" t="s">
        <v>18</v>
      </c>
      <c r="F73" s="25" t="s">
        <v>26</v>
      </c>
      <c r="G73" s="25" t="s">
        <v>3</v>
      </c>
      <c r="H73" s="25" t="s">
        <v>13</v>
      </c>
      <c r="I73" s="25" t="s">
        <v>96</v>
      </c>
      <c r="J73" s="27" t="s">
        <v>111</v>
      </c>
      <c r="K73" s="58">
        <f>K74</f>
        <v>1350</v>
      </c>
      <c r="L73" s="58">
        <f t="shared" ref="L73" si="29">L74</f>
        <v>1349</v>
      </c>
      <c r="M73" s="58">
        <f t="shared" si="2"/>
        <v>99.925925925925924</v>
      </c>
      <c r="N73" s="14"/>
      <c r="O73" s="14"/>
      <c r="P73" s="14"/>
    </row>
    <row r="74" spans="1:16" s="1" customFormat="1" ht="69" customHeight="1">
      <c r="A74" s="25" t="s">
        <v>207</v>
      </c>
      <c r="B74" s="25" t="s">
        <v>87</v>
      </c>
      <c r="C74" s="25" t="s">
        <v>2</v>
      </c>
      <c r="D74" s="25" t="s">
        <v>23</v>
      </c>
      <c r="E74" s="25" t="s">
        <v>18</v>
      </c>
      <c r="F74" s="25" t="s">
        <v>33</v>
      </c>
      <c r="G74" s="25" t="s">
        <v>15</v>
      </c>
      <c r="H74" s="25" t="s">
        <v>13</v>
      </c>
      <c r="I74" s="25" t="s">
        <v>96</v>
      </c>
      <c r="J74" s="27" t="s">
        <v>110</v>
      </c>
      <c r="K74" s="61">
        <v>1350</v>
      </c>
      <c r="L74" s="60">
        <v>1349</v>
      </c>
      <c r="M74" s="58">
        <f t="shared" si="2"/>
        <v>99.925925925925924</v>
      </c>
      <c r="N74" s="14"/>
      <c r="O74" s="14"/>
      <c r="P74" s="14"/>
    </row>
    <row r="75" spans="1:16" s="1" customFormat="1" ht="63.75" customHeight="1">
      <c r="A75" s="25" t="s">
        <v>208</v>
      </c>
      <c r="B75" s="25" t="s">
        <v>1</v>
      </c>
      <c r="C75" s="25" t="s">
        <v>2</v>
      </c>
      <c r="D75" s="25" t="s">
        <v>23</v>
      </c>
      <c r="E75" s="25" t="s">
        <v>18</v>
      </c>
      <c r="F75" s="25" t="s">
        <v>14</v>
      </c>
      <c r="G75" s="25" t="s">
        <v>15</v>
      </c>
      <c r="H75" s="25" t="s">
        <v>13</v>
      </c>
      <c r="I75" s="25" t="s">
        <v>96</v>
      </c>
      <c r="J75" s="27" t="s">
        <v>151</v>
      </c>
      <c r="K75" s="58">
        <f>K76</f>
        <v>259.10000000000002</v>
      </c>
      <c r="L75" s="58">
        <f t="shared" ref="L75" si="30">L76</f>
        <v>258.39999999999998</v>
      </c>
      <c r="M75" s="58">
        <f t="shared" si="2"/>
        <v>99.729834040910816</v>
      </c>
      <c r="N75" s="14"/>
      <c r="O75" s="14"/>
      <c r="P75" s="14"/>
    </row>
    <row r="76" spans="1:16" s="1" customFormat="1" ht="63" customHeight="1">
      <c r="A76" s="25" t="s">
        <v>209</v>
      </c>
      <c r="B76" s="25" t="s">
        <v>87</v>
      </c>
      <c r="C76" s="25" t="s">
        <v>2</v>
      </c>
      <c r="D76" s="25" t="s">
        <v>23</v>
      </c>
      <c r="E76" s="25" t="s">
        <v>18</v>
      </c>
      <c r="F76" s="25" t="s">
        <v>55</v>
      </c>
      <c r="G76" s="25" t="s">
        <v>15</v>
      </c>
      <c r="H76" s="25" t="s">
        <v>13</v>
      </c>
      <c r="I76" s="25" t="s">
        <v>96</v>
      </c>
      <c r="J76" s="27" t="s">
        <v>84</v>
      </c>
      <c r="K76" s="61">
        <v>259.10000000000002</v>
      </c>
      <c r="L76" s="60">
        <v>258.39999999999998</v>
      </c>
      <c r="M76" s="58">
        <f t="shared" si="2"/>
        <v>99.729834040910816</v>
      </c>
      <c r="N76" s="14"/>
      <c r="O76" s="14"/>
      <c r="P76" s="14"/>
    </row>
    <row r="77" spans="1:16" s="1" customFormat="1" ht="51.75" customHeight="1">
      <c r="A77" s="25" t="s">
        <v>210</v>
      </c>
      <c r="B77" s="25" t="s">
        <v>1</v>
      </c>
      <c r="C77" s="25" t="s">
        <v>2</v>
      </c>
      <c r="D77" s="25" t="s">
        <v>25</v>
      </c>
      <c r="E77" s="25" t="s">
        <v>3</v>
      </c>
      <c r="F77" s="25" t="s">
        <v>1</v>
      </c>
      <c r="G77" s="25" t="s">
        <v>3</v>
      </c>
      <c r="H77" s="25" t="s">
        <v>13</v>
      </c>
      <c r="I77" s="25" t="s">
        <v>1</v>
      </c>
      <c r="J77" s="27" t="s">
        <v>44</v>
      </c>
      <c r="K77" s="62">
        <f>K78</f>
        <v>36</v>
      </c>
      <c r="L77" s="62">
        <f t="shared" ref="L77:L78" si="31">L78</f>
        <v>35.700000000000003</v>
      </c>
      <c r="M77" s="58">
        <f t="shared" si="2"/>
        <v>99.166666666666686</v>
      </c>
      <c r="N77" s="14"/>
      <c r="O77" s="14"/>
      <c r="P77" s="14"/>
    </row>
    <row r="78" spans="1:16" s="1" customFormat="1" ht="65.25" customHeight="1">
      <c r="A78" s="25" t="s">
        <v>304</v>
      </c>
      <c r="B78" s="25" t="s">
        <v>1</v>
      </c>
      <c r="C78" s="25" t="s">
        <v>2</v>
      </c>
      <c r="D78" s="25" t="s">
        <v>25</v>
      </c>
      <c r="E78" s="25" t="s">
        <v>12</v>
      </c>
      <c r="F78" s="25" t="s">
        <v>1</v>
      </c>
      <c r="G78" s="25" t="s">
        <v>3</v>
      </c>
      <c r="H78" s="25" t="s">
        <v>13</v>
      </c>
      <c r="I78" s="25" t="s">
        <v>39</v>
      </c>
      <c r="J78" s="27" t="s">
        <v>108</v>
      </c>
      <c r="K78" s="60">
        <f>K79</f>
        <v>36</v>
      </c>
      <c r="L78" s="60">
        <f t="shared" si="31"/>
        <v>35.700000000000003</v>
      </c>
      <c r="M78" s="58">
        <f t="shared" ref="M78:M141" si="32">L78*100/K78</f>
        <v>99.166666666666686</v>
      </c>
      <c r="N78" s="14"/>
      <c r="O78" s="14"/>
      <c r="P78" s="14"/>
    </row>
    <row r="79" spans="1:16" s="1" customFormat="1" ht="51.75" customHeight="1">
      <c r="A79" s="25" t="s">
        <v>211</v>
      </c>
      <c r="B79" s="25" t="s">
        <v>87</v>
      </c>
      <c r="C79" s="25" t="s">
        <v>2</v>
      </c>
      <c r="D79" s="25" t="s">
        <v>25</v>
      </c>
      <c r="E79" s="25" t="s">
        <v>12</v>
      </c>
      <c r="F79" s="25" t="s">
        <v>52</v>
      </c>
      <c r="G79" s="25" t="s">
        <v>15</v>
      </c>
      <c r="H79" s="25" t="s">
        <v>13</v>
      </c>
      <c r="I79" s="25" t="s">
        <v>39</v>
      </c>
      <c r="J79" s="27" t="s">
        <v>97</v>
      </c>
      <c r="K79" s="61">
        <v>36</v>
      </c>
      <c r="L79" s="60">
        <v>35.700000000000003</v>
      </c>
      <c r="M79" s="58">
        <f t="shared" si="32"/>
        <v>99.166666666666686</v>
      </c>
      <c r="N79" s="14"/>
      <c r="O79" s="14"/>
      <c r="P79" s="14"/>
    </row>
    <row r="80" spans="1:16" s="1" customFormat="1" ht="51.75" customHeight="1">
      <c r="A80" s="25" t="s">
        <v>212</v>
      </c>
      <c r="B80" s="25" t="s">
        <v>1</v>
      </c>
      <c r="C80" s="25" t="s">
        <v>2</v>
      </c>
      <c r="D80" s="25" t="s">
        <v>28</v>
      </c>
      <c r="E80" s="25" t="s">
        <v>3</v>
      </c>
      <c r="F80" s="25" t="s">
        <v>1</v>
      </c>
      <c r="G80" s="25" t="s">
        <v>3</v>
      </c>
      <c r="H80" s="25" t="s">
        <v>13</v>
      </c>
      <c r="I80" s="25" t="s">
        <v>1</v>
      </c>
      <c r="J80" s="27" t="s">
        <v>38</v>
      </c>
      <c r="K80" s="60">
        <f>K81+K83+K85+K87+K91+K94+K96+K98+K100+K102</f>
        <v>3754.3999999999996</v>
      </c>
      <c r="L80" s="60">
        <f t="shared" ref="L80" si="33">L81+L83+L85+L87+L91+L94+L96+L98+L100+L102</f>
        <v>3258.7</v>
      </c>
      <c r="M80" s="58">
        <f t="shared" si="32"/>
        <v>86.796825058597918</v>
      </c>
      <c r="N80" s="14"/>
      <c r="O80" s="14"/>
      <c r="P80" s="14"/>
    </row>
    <row r="81" spans="1:16" s="1" customFormat="1" ht="85.2" customHeight="1">
      <c r="A81" s="25" t="s">
        <v>213</v>
      </c>
      <c r="B81" s="25" t="s">
        <v>1</v>
      </c>
      <c r="C81" s="25" t="s">
        <v>2</v>
      </c>
      <c r="D81" s="25" t="s">
        <v>28</v>
      </c>
      <c r="E81" s="25" t="s">
        <v>24</v>
      </c>
      <c r="F81" s="25" t="s">
        <v>26</v>
      </c>
      <c r="G81" s="25" t="s">
        <v>5</v>
      </c>
      <c r="H81" s="25" t="s">
        <v>13</v>
      </c>
      <c r="I81" s="30">
        <v>140</v>
      </c>
      <c r="J81" s="27" t="s">
        <v>105</v>
      </c>
      <c r="K81" s="58">
        <f t="shared" ref="K81:L81" si="34">K82</f>
        <v>116</v>
      </c>
      <c r="L81" s="58">
        <f t="shared" si="34"/>
        <v>116</v>
      </c>
      <c r="M81" s="58">
        <f t="shared" si="32"/>
        <v>100</v>
      </c>
      <c r="N81" s="14"/>
      <c r="O81" s="14"/>
      <c r="P81" s="14"/>
    </row>
    <row r="82" spans="1:16" s="1" customFormat="1" ht="90" customHeight="1">
      <c r="A82" s="25" t="s">
        <v>214</v>
      </c>
      <c r="B82" s="25" t="s">
        <v>53</v>
      </c>
      <c r="C82" s="25" t="s">
        <v>2</v>
      </c>
      <c r="D82" s="25" t="s">
        <v>28</v>
      </c>
      <c r="E82" s="25" t="s">
        <v>24</v>
      </c>
      <c r="F82" s="25" t="s">
        <v>26</v>
      </c>
      <c r="G82" s="25" t="s">
        <v>5</v>
      </c>
      <c r="H82" s="25" t="s">
        <v>13</v>
      </c>
      <c r="I82" s="30">
        <v>140</v>
      </c>
      <c r="J82" s="27" t="s">
        <v>105</v>
      </c>
      <c r="K82" s="61">
        <v>116</v>
      </c>
      <c r="L82" s="60">
        <v>116</v>
      </c>
      <c r="M82" s="58">
        <f t="shared" si="32"/>
        <v>100</v>
      </c>
      <c r="N82" s="14"/>
      <c r="O82" s="14"/>
      <c r="P82" s="14"/>
    </row>
    <row r="83" spans="1:16" s="1" customFormat="1" ht="87.6" customHeight="1">
      <c r="A83" s="25" t="s">
        <v>215</v>
      </c>
      <c r="B83" s="25" t="s">
        <v>1</v>
      </c>
      <c r="C83" s="25" t="s">
        <v>2</v>
      </c>
      <c r="D83" s="25" t="s">
        <v>28</v>
      </c>
      <c r="E83" s="25" t="s">
        <v>24</v>
      </c>
      <c r="F83" s="25" t="s">
        <v>14</v>
      </c>
      <c r="G83" s="25" t="s">
        <v>3</v>
      </c>
      <c r="H83" s="25" t="s">
        <v>13</v>
      </c>
      <c r="I83" s="30">
        <v>140</v>
      </c>
      <c r="J83" s="27" t="s">
        <v>160</v>
      </c>
      <c r="K83" s="60">
        <f>K84</f>
        <v>1</v>
      </c>
      <c r="L83" s="60">
        <f t="shared" ref="L83" si="35">L84</f>
        <v>1</v>
      </c>
      <c r="M83" s="58">
        <f t="shared" si="32"/>
        <v>100</v>
      </c>
      <c r="N83" s="14"/>
      <c r="O83" s="14"/>
      <c r="P83" s="14"/>
    </row>
    <row r="84" spans="1:16" s="1" customFormat="1" ht="101.4" customHeight="1">
      <c r="A84" s="25" t="s">
        <v>216</v>
      </c>
      <c r="B84" s="25" t="s">
        <v>53</v>
      </c>
      <c r="C84" s="25" t="s">
        <v>2</v>
      </c>
      <c r="D84" s="25" t="s">
        <v>28</v>
      </c>
      <c r="E84" s="25" t="s">
        <v>24</v>
      </c>
      <c r="F84" s="25" t="s">
        <v>14</v>
      </c>
      <c r="G84" s="25" t="s">
        <v>5</v>
      </c>
      <c r="H84" s="25" t="s">
        <v>13</v>
      </c>
      <c r="I84" s="30">
        <v>140</v>
      </c>
      <c r="J84" s="27" t="s">
        <v>160</v>
      </c>
      <c r="K84" s="61">
        <v>1</v>
      </c>
      <c r="L84" s="60">
        <v>1</v>
      </c>
      <c r="M84" s="58">
        <f t="shared" si="32"/>
        <v>100</v>
      </c>
      <c r="N84" s="14"/>
      <c r="O84" s="14"/>
      <c r="P84" s="14"/>
    </row>
    <row r="85" spans="1:16" s="1" customFormat="1" ht="57.75" customHeight="1">
      <c r="A85" s="25" t="s">
        <v>217</v>
      </c>
      <c r="B85" s="25" t="s">
        <v>1</v>
      </c>
      <c r="C85" s="25" t="s">
        <v>2</v>
      </c>
      <c r="D85" s="25" t="s">
        <v>28</v>
      </c>
      <c r="E85" s="25" t="s">
        <v>175</v>
      </c>
      <c r="F85" s="25" t="s">
        <v>1</v>
      </c>
      <c r="G85" s="25" t="s">
        <v>3</v>
      </c>
      <c r="H85" s="25" t="s">
        <v>13</v>
      </c>
      <c r="I85" s="30">
        <v>140</v>
      </c>
      <c r="J85" s="27" t="s">
        <v>293</v>
      </c>
      <c r="K85" s="61">
        <f>K86</f>
        <v>67.2</v>
      </c>
      <c r="L85" s="61">
        <f t="shared" ref="L85" si="36">L86</f>
        <v>67.2</v>
      </c>
      <c r="M85" s="58">
        <f t="shared" si="32"/>
        <v>100</v>
      </c>
      <c r="N85" s="14"/>
      <c r="O85" s="14"/>
      <c r="P85" s="14"/>
    </row>
    <row r="86" spans="1:16" s="1" customFormat="1" ht="80.25" customHeight="1">
      <c r="A86" s="25" t="s">
        <v>218</v>
      </c>
      <c r="B86" s="25" t="s">
        <v>87</v>
      </c>
      <c r="C86" s="25" t="s">
        <v>2</v>
      </c>
      <c r="D86" s="25" t="s">
        <v>28</v>
      </c>
      <c r="E86" s="25" t="s">
        <v>175</v>
      </c>
      <c r="F86" s="25" t="s">
        <v>291</v>
      </c>
      <c r="G86" s="25" t="s">
        <v>15</v>
      </c>
      <c r="H86" s="25" t="s">
        <v>13</v>
      </c>
      <c r="I86" s="30">
        <v>140</v>
      </c>
      <c r="J86" s="27" t="s">
        <v>292</v>
      </c>
      <c r="K86" s="61">
        <v>67.2</v>
      </c>
      <c r="L86" s="60">
        <v>67.2</v>
      </c>
      <c r="M86" s="58">
        <f t="shared" si="32"/>
        <v>100</v>
      </c>
      <c r="N86" s="14"/>
      <c r="O86" s="14"/>
      <c r="P86" s="14"/>
    </row>
    <row r="87" spans="1:16" s="1" customFormat="1" ht="116.25" customHeight="1">
      <c r="A87" s="25" t="s">
        <v>219</v>
      </c>
      <c r="B87" s="25" t="s">
        <v>1</v>
      </c>
      <c r="C87" s="25" t="s">
        <v>2</v>
      </c>
      <c r="D87" s="25" t="s">
        <v>28</v>
      </c>
      <c r="E87" s="25" t="s">
        <v>57</v>
      </c>
      <c r="F87" s="25" t="s">
        <v>1</v>
      </c>
      <c r="G87" s="25" t="s">
        <v>3</v>
      </c>
      <c r="H87" s="25" t="s">
        <v>13</v>
      </c>
      <c r="I87" s="30">
        <v>140</v>
      </c>
      <c r="J87" s="27" t="s">
        <v>303</v>
      </c>
      <c r="K87" s="61">
        <f>K88+K89+K90</f>
        <v>128.4</v>
      </c>
      <c r="L87" s="61">
        <f t="shared" ref="L87" si="37">L88+L89+L90</f>
        <v>128.4</v>
      </c>
      <c r="M87" s="58">
        <f t="shared" si="32"/>
        <v>100</v>
      </c>
      <c r="N87" s="14"/>
      <c r="O87" s="14"/>
      <c r="P87" s="14"/>
    </row>
    <row r="88" spans="1:16" s="1" customFormat="1" ht="53.4" customHeight="1">
      <c r="A88" s="25" t="s">
        <v>220</v>
      </c>
      <c r="B88" s="25" t="s">
        <v>32</v>
      </c>
      <c r="C88" s="25" t="s">
        <v>2</v>
      </c>
      <c r="D88" s="25" t="s">
        <v>28</v>
      </c>
      <c r="E88" s="25" t="s">
        <v>57</v>
      </c>
      <c r="F88" s="25" t="s">
        <v>32</v>
      </c>
      <c r="G88" s="25" t="s">
        <v>5</v>
      </c>
      <c r="H88" s="25" t="s">
        <v>13</v>
      </c>
      <c r="I88" s="30">
        <v>140</v>
      </c>
      <c r="J88" s="27" t="s">
        <v>255</v>
      </c>
      <c r="K88" s="61">
        <v>78.400000000000006</v>
      </c>
      <c r="L88" s="60">
        <v>78.400000000000006</v>
      </c>
      <c r="M88" s="58">
        <f t="shared" si="32"/>
        <v>100</v>
      </c>
      <c r="N88" s="14"/>
      <c r="O88" s="14"/>
      <c r="P88" s="14"/>
    </row>
    <row r="89" spans="1:16" s="1" customFormat="1" ht="48" customHeight="1">
      <c r="A89" s="25" t="s">
        <v>321</v>
      </c>
      <c r="B89" s="25" t="s">
        <v>32</v>
      </c>
      <c r="C89" s="25" t="s">
        <v>2</v>
      </c>
      <c r="D89" s="25" t="s">
        <v>28</v>
      </c>
      <c r="E89" s="25" t="s">
        <v>57</v>
      </c>
      <c r="F89" s="25" t="s">
        <v>52</v>
      </c>
      <c r="G89" s="25" t="s">
        <v>5</v>
      </c>
      <c r="H89" s="25" t="s">
        <v>13</v>
      </c>
      <c r="I89" s="30">
        <v>140</v>
      </c>
      <c r="J89" s="27" t="s">
        <v>302</v>
      </c>
      <c r="K89" s="61">
        <v>40</v>
      </c>
      <c r="L89" s="60">
        <v>40</v>
      </c>
      <c r="M89" s="58">
        <f t="shared" si="32"/>
        <v>100</v>
      </c>
      <c r="N89" s="14"/>
      <c r="O89" s="14"/>
      <c r="P89" s="14"/>
    </row>
    <row r="90" spans="1:16" s="1" customFormat="1" ht="51.75" customHeight="1">
      <c r="A90" s="25" t="s">
        <v>221</v>
      </c>
      <c r="B90" s="25" t="s">
        <v>83</v>
      </c>
      <c r="C90" s="25" t="s">
        <v>2</v>
      </c>
      <c r="D90" s="25" t="s">
        <v>28</v>
      </c>
      <c r="E90" s="25" t="s">
        <v>57</v>
      </c>
      <c r="F90" s="25" t="s">
        <v>72</v>
      </c>
      <c r="G90" s="25" t="s">
        <v>5</v>
      </c>
      <c r="H90" s="25" t="s">
        <v>13</v>
      </c>
      <c r="I90" s="30">
        <v>140</v>
      </c>
      <c r="J90" s="27" t="s">
        <v>73</v>
      </c>
      <c r="K90" s="61">
        <v>10</v>
      </c>
      <c r="L90" s="60">
        <v>10</v>
      </c>
      <c r="M90" s="58">
        <f t="shared" si="32"/>
        <v>100</v>
      </c>
      <c r="N90" s="14"/>
      <c r="O90" s="14"/>
      <c r="P90" s="14"/>
    </row>
    <row r="91" spans="1:16" s="1" customFormat="1" ht="69.75" customHeight="1">
      <c r="A91" s="25" t="s">
        <v>142</v>
      </c>
      <c r="B91" s="25" t="s">
        <v>1</v>
      </c>
      <c r="C91" s="25" t="s">
        <v>2</v>
      </c>
      <c r="D91" s="25" t="s">
        <v>28</v>
      </c>
      <c r="E91" s="25" t="s">
        <v>140</v>
      </c>
      <c r="F91" s="25" t="s">
        <v>1</v>
      </c>
      <c r="G91" s="25" t="s">
        <v>5</v>
      </c>
      <c r="H91" s="25" t="s">
        <v>13</v>
      </c>
      <c r="I91" s="30">
        <v>140</v>
      </c>
      <c r="J91" s="27" t="s">
        <v>310</v>
      </c>
      <c r="K91" s="61">
        <f>K93+K92</f>
        <v>280</v>
      </c>
      <c r="L91" s="61">
        <f t="shared" ref="L91" si="38">L93+L92</f>
        <v>280</v>
      </c>
      <c r="M91" s="58">
        <f t="shared" si="32"/>
        <v>100</v>
      </c>
      <c r="N91" s="14"/>
      <c r="O91" s="14"/>
      <c r="P91" s="14"/>
    </row>
    <row r="92" spans="1:16" s="1" customFormat="1" ht="69.75" customHeight="1">
      <c r="A92" s="25" t="s">
        <v>222</v>
      </c>
      <c r="B92" s="25" t="s">
        <v>53</v>
      </c>
      <c r="C92" s="25" t="s">
        <v>2</v>
      </c>
      <c r="D92" s="25" t="s">
        <v>28</v>
      </c>
      <c r="E92" s="25" t="s">
        <v>140</v>
      </c>
      <c r="F92" s="25" t="s">
        <v>311</v>
      </c>
      <c r="G92" s="25" t="s">
        <v>5</v>
      </c>
      <c r="H92" s="25" t="s">
        <v>13</v>
      </c>
      <c r="I92" s="30">
        <v>140</v>
      </c>
      <c r="J92" s="27" t="s">
        <v>312</v>
      </c>
      <c r="K92" s="61">
        <v>7</v>
      </c>
      <c r="L92" s="61">
        <v>7</v>
      </c>
      <c r="M92" s="58">
        <f t="shared" si="32"/>
        <v>100</v>
      </c>
      <c r="N92" s="14"/>
      <c r="O92" s="14"/>
      <c r="P92" s="14"/>
    </row>
    <row r="93" spans="1:16" s="1" customFormat="1" ht="75.75" customHeight="1">
      <c r="A93" s="25" t="s">
        <v>143</v>
      </c>
      <c r="B93" s="25" t="s">
        <v>53</v>
      </c>
      <c r="C93" s="25" t="s">
        <v>2</v>
      </c>
      <c r="D93" s="25" t="s">
        <v>28</v>
      </c>
      <c r="E93" s="25" t="s">
        <v>140</v>
      </c>
      <c r="F93" s="25" t="s">
        <v>32</v>
      </c>
      <c r="G93" s="25" t="s">
        <v>5</v>
      </c>
      <c r="H93" s="25" t="s">
        <v>13</v>
      </c>
      <c r="I93" s="30">
        <v>140</v>
      </c>
      <c r="J93" s="27" t="s">
        <v>159</v>
      </c>
      <c r="K93" s="61">
        <v>273</v>
      </c>
      <c r="L93" s="60">
        <v>273</v>
      </c>
      <c r="M93" s="58">
        <f t="shared" si="32"/>
        <v>100</v>
      </c>
      <c r="N93" s="14"/>
      <c r="O93" s="14"/>
      <c r="P93" s="14"/>
    </row>
    <row r="94" spans="1:16" s="1" customFormat="1" ht="51.75" customHeight="1">
      <c r="A94" s="25" t="s">
        <v>322</v>
      </c>
      <c r="B94" s="25" t="s">
        <v>1</v>
      </c>
      <c r="C94" s="25" t="s">
        <v>2</v>
      </c>
      <c r="D94" s="25" t="s">
        <v>28</v>
      </c>
      <c r="E94" s="25" t="s">
        <v>141</v>
      </c>
      <c r="F94" s="25" t="s">
        <v>32</v>
      </c>
      <c r="G94" s="25" t="s">
        <v>15</v>
      </c>
      <c r="H94" s="25" t="s">
        <v>13</v>
      </c>
      <c r="I94" s="25" t="s">
        <v>39</v>
      </c>
      <c r="J94" s="27" t="s">
        <v>157</v>
      </c>
      <c r="K94" s="58">
        <f>K95</f>
        <v>200</v>
      </c>
      <c r="L94" s="58">
        <f t="shared" ref="L94" si="39">L95</f>
        <v>200</v>
      </c>
      <c r="M94" s="58">
        <f t="shared" si="32"/>
        <v>100</v>
      </c>
      <c r="N94" s="14"/>
      <c r="O94" s="14"/>
      <c r="P94" s="14"/>
    </row>
    <row r="95" spans="1:16" s="1" customFormat="1" ht="51.75" customHeight="1">
      <c r="A95" s="25" t="s">
        <v>323</v>
      </c>
      <c r="B95" s="25" t="s">
        <v>32</v>
      </c>
      <c r="C95" s="25" t="s">
        <v>2</v>
      </c>
      <c r="D95" s="25" t="s">
        <v>28</v>
      </c>
      <c r="E95" s="25" t="s">
        <v>141</v>
      </c>
      <c r="F95" s="25" t="s">
        <v>32</v>
      </c>
      <c r="G95" s="25" t="s">
        <v>15</v>
      </c>
      <c r="H95" s="25" t="s">
        <v>13</v>
      </c>
      <c r="I95" s="25" t="s">
        <v>39</v>
      </c>
      <c r="J95" s="27" t="s">
        <v>158</v>
      </c>
      <c r="K95" s="58">
        <v>200</v>
      </c>
      <c r="L95" s="58">
        <v>200</v>
      </c>
      <c r="M95" s="58">
        <f t="shared" si="32"/>
        <v>100</v>
      </c>
      <c r="N95" s="14"/>
      <c r="O95" s="14"/>
      <c r="P95" s="14"/>
    </row>
    <row r="96" spans="1:16" s="1" customFormat="1" ht="86.25" customHeight="1">
      <c r="A96" s="25" t="s">
        <v>223</v>
      </c>
      <c r="B96" s="25" t="s">
        <v>1</v>
      </c>
      <c r="C96" s="25" t="s">
        <v>2</v>
      </c>
      <c r="D96" s="25" t="s">
        <v>28</v>
      </c>
      <c r="E96" s="25" t="s">
        <v>103</v>
      </c>
      <c r="F96" s="25" t="s">
        <v>1</v>
      </c>
      <c r="G96" s="25" t="s">
        <v>15</v>
      </c>
      <c r="H96" s="25" t="s">
        <v>13</v>
      </c>
      <c r="I96" s="30">
        <v>140</v>
      </c>
      <c r="J96" s="27" t="s">
        <v>104</v>
      </c>
      <c r="K96" s="58">
        <f>K97</f>
        <v>161</v>
      </c>
      <c r="L96" s="58">
        <f t="shared" ref="L96" si="40">L97</f>
        <v>160.80000000000001</v>
      </c>
      <c r="M96" s="58">
        <f t="shared" si="32"/>
        <v>99.875776397515537</v>
      </c>
      <c r="N96" s="14"/>
      <c r="O96" s="14"/>
      <c r="P96" s="14"/>
    </row>
    <row r="97" spans="1:16" s="1" customFormat="1" ht="94.5" customHeight="1">
      <c r="A97" s="25" t="s">
        <v>224</v>
      </c>
      <c r="B97" s="25" t="s">
        <v>87</v>
      </c>
      <c r="C97" s="25" t="s">
        <v>2</v>
      </c>
      <c r="D97" s="25" t="s">
        <v>28</v>
      </c>
      <c r="E97" s="25" t="s">
        <v>103</v>
      </c>
      <c r="F97" s="25" t="s">
        <v>49</v>
      </c>
      <c r="G97" s="25" t="s">
        <v>15</v>
      </c>
      <c r="H97" s="25" t="s">
        <v>13</v>
      </c>
      <c r="I97" s="30">
        <v>140</v>
      </c>
      <c r="J97" s="27" t="s">
        <v>104</v>
      </c>
      <c r="K97" s="61">
        <v>161</v>
      </c>
      <c r="L97" s="60">
        <v>160.80000000000001</v>
      </c>
      <c r="M97" s="58">
        <f t="shared" si="32"/>
        <v>99.875776397515537</v>
      </c>
      <c r="N97" s="14"/>
      <c r="O97" s="14"/>
      <c r="P97" s="14"/>
    </row>
    <row r="98" spans="1:16" s="1" customFormat="1" ht="67.5" customHeight="1">
      <c r="A98" s="25" t="s">
        <v>324</v>
      </c>
      <c r="B98" s="25" t="s">
        <v>1</v>
      </c>
      <c r="C98" s="25" t="s">
        <v>2</v>
      </c>
      <c r="D98" s="25" t="s">
        <v>28</v>
      </c>
      <c r="E98" s="25" t="s">
        <v>67</v>
      </c>
      <c r="F98" s="25" t="s">
        <v>1</v>
      </c>
      <c r="G98" s="25" t="s">
        <v>5</v>
      </c>
      <c r="H98" s="25" t="s">
        <v>13</v>
      </c>
      <c r="I98" s="30">
        <v>140</v>
      </c>
      <c r="J98" s="27" t="s">
        <v>106</v>
      </c>
      <c r="K98" s="58">
        <f t="shared" ref="K98:L98" si="41">K99</f>
        <v>14</v>
      </c>
      <c r="L98" s="58">
        <f t="shared" si="41"/>
        <v>14</v>
      </c>
      <c r="M98" s="58">
        <f t="shared" si="32"/>
        <v>100</v>
      </c>
      <c r="N98" s="14"/>
      <c r="O98" s="14"/>
      <c r="P98" s="14"/>
    </row>
    <row r="99" spans="1:16" s="1" customFormat="1" ht="75" customHeight="1">
      <c r="A99" s="25" t="s">
        <v>225</v>
      </c>
      <c r="B99" s="25" t="s">
        <v>53</v>
      </c>
      <c r="C99" s="25" t="s">
        <v>2</v>
      </c>
      <c r="D99" s="25" t="s">
        <v>28</v>
      </c>
      <c r="E99" s="25" t="s">
        <v>67</v>
      </c>
      <c r="F99" s="25" t="s">
        <v>1</v>
      </c>
      <c r="G99" s="25" t="s">
        <v>5</v>
      </c>
      <c r="H99" s="25" t="s">
        <v>13</v>
      </c>
      <c r="I99" s="30">
        <v>140</v>
      </c>
      <c r="J99" s="27" t="s">
        <v>106</v>
      </c>
      <c r="K99" s="60">
        <v>14</v>
      </c>
      <c r="L99" s="60">
        <v>14</v>
      </c>
      <c r="M99" s="58">
        <f t="shared" si="32"/>
        <v>100</v>
      </c>
      <c r="N99" s="14"/>
      <c r="O99" s="14"/>
      <c r="P99" s="14"/>
    </row>
    <row r="100" spans="1:16" s="1" customFormat="1" ht="66.75" customHeight="1">
      <c r="A100" s="25" t="s">
        <v>226</v>
      </c>
      <c r="B100" s="25" t="s">
        <v>1</v>
      </c>
      <c r="C100" s="25" t="s">
        <v>2</v>
      </c>
      <c r="D100" s="25" t="s">
        <v>28</v>
      </c>
      <c r="E100" s="25" t="s">
        <v>68</v>
      </c>
      <c r="F100" s="25" t="s">
        <v>32</v>
      </c>
      <c r="G100" s="25" t="s">
        <v>12</v>
      </c>
      <c r="H100" s="25" t="s">
        <v>13</v>
      </c>
      <c r="I100" s="30">
        <v>140</v>
      </c>
      <c r="J100" s="27" t="s">
        <v>107</v>
      </c>
      <c r="K100" s="58">
        <f>K101</f>
        <v>21</v>
      </c>
      <c r="L100" s="58">
        <f t="shared" ref="L100" si="42">L101</f>
        <v>20.3</v>
      </c>
      <c r="M100" s="58">
        <f t="shared" si="32"/>
        <v>96.666666666666671</v>
      </c>
      <c r="N100" s="14"/>
      <c r="O100" s="14"/>
      <c r="P100" s="14"/>
    </row>
    <row r="101" spans="1:16" s="1" customFormat="1" ht="74.25" customHeight="1">
      <c r="A101" s="25" t="s">
        <v>227</v>
      </c>
      <c r="B101" s="25" t="s">
        <v>87</v>
      </c>
      <c r="C101" s="25" t="s">
        <v>2</v>
      </c>
      <c r="D101" s="25" t="s">
        <v>28</v>
      </c>
      <c r="E101" s="25" t="s">
        <v>68</v>
      </c>
      <c r="F101" s="25" t="s">
        <v>32</v>
      </c>
      <c r="G101" s="25" t="s">
        <v>12</v>
      </c>
      <c r="H101" s="25" t="s">
        <v>13</v>
      </c>
      <c r="I101" s="30">
        <v>140</v>
      </c>
      <c r="J101" s="27" t="s">
        <v>152</v>
      </c>
      <c r="K101" s="61">
        <v>21</v>
      </c>
      <c r="L101" s="60">
        <v>20.3</v>
      </c>
      <c r="M101" s="58">
        <f t="shared" si="32"/>
        <v>96.666666666666671</v>
      </c>
      <c r="N101" s="14"/>
      <c r="O101" s="14"/>
      <c r="P101" s="14"/>
    </row>
    <row r="102" spans="1:16" s="2" customFormat="1" ht="51.75" customHeight="1">
      <c r="A102" s="25" t="s">
        <v>58</v>
      </c>
      <c r="B102" s="25" t="s">
        <v>1</v>
      </c>
      <c r="C102" s="25" t="s">
        <v>2</v>
      </c>
      <c r="D102" s="25" t="s">
        <v>28</v>
      </c>
      <c r="E102" s="25" t="s">
        <v>58</v>
      </c>
      <c r="F102" s="25" t="s">
        <v>1</v>
      </c>
      <c r="G102" s="25" t="s">
        <v>3</v>
      </c>
      <c r="H102" s="25" t="s">
        <v>13</v>
      </c>
      <c r="I102" s="25" t="s">
        <v>39</v>
      </c>
      <c r="J102" s="27" t="s">
        <v>61</v>
      </c>
      <c r="K102" s="60">
        <f>K103+K104+K105</f>
        <v>2765.7999999999997</v>
      </c>
      <c r="L102" s="60">
        <f t="shared" ref="L102" si="43">L103+L104+L105</f>
        <v>2271</v>
      </c>
      <c r="M102" s="58">
        <f t="shared" si="32"/>
        <v>82.11005857256491</v>
      </c>
      <c r="N102" s="17"/>
      <c r="O102" s="17"/>
      <c r="P102" s="17"/>
    </row>
    <row r="103" spans="1:16" s="2" customFormat="1" ht="63" customHeight="1">
      <c r="A103" s="25" t="s">
        <v>228</v>
      </c>
      <c r="B103" s="25" t="s">
        <v>54</v>
      </c>
      <c r="C103" s="25" t="s">
        <v>2</v>
      </c>
      <c r="D103" s="25" t="s">
        <v>28</v>
      </c>
      <c r="E103" s="25" t="s">
        <v>58</v>
      </c>
      <c r="F103" s="25" t="s">
        <v>52</v>
      </c>
      <c r="G103" s="25" t="s">
        <v>15</v>
      </c>
      <c r="H103" s="25" t="s">
        <v>13</v>
      </c>
      <c r="I103" s="25" t="s">
        <v>39</v>
      </c>
      <c r="J103" s="27" t="s">
        <v>59</v>
      </c>
      <c r="K103" s="60">
        <v>20.399999999999999</v>
      </c>
      <c r="L103" s="60">
        <v>20.399999999999999</v>
      </c>
      <c r="M103" s="58">
        <f t="shared" si="32"/>
        <v>100</v>
      </c>
      <c r="N103" s="17"/>
      <c r="O103" s="17"/>
      <c r="P103" s="17"/>
    </row>
    <row r="104" spans="1:16" s="2" customFormat="1" ht="63" customHeight="1">
      <c r="A104" s="25" t="s">
        <v>229</v>
      </c>
      <c r="B104" s="25" t="s">
        <v>53</v>
      </c>
      <c r="C104" s="25" t="s">
        <v>2</v>
      </c>
      <c r="D104" s="25" t="s">
        <v>28</v>
      </c>
      <c r="E104" s="25" t="s">
        <v>58</v>
      </c>
      <c r="F104" s="25" t="s">
        <v>52</v>
      </c>
      <c r="G104" s="25" t="s">
        <v>15</v>
      </c>
      <c r="H104" s="25" t="s">
        <v>13</v>
      </c>
      <c r="I104" s="25" t="s">
        <v>39</v>
      </c>
      <c r="J104" s="27" t="s">
        <v>59</v>
      </c>
      <c r="K104" s="60">
        <v>145.19999999999999</v>
      </c>
      <c r="L104" s="60">
        <v>150.69999999999999</v>
      </c>
      <c r="M104" s="58">
        <f t="shared" si="32"/>
        <v>103.78787878787878</v>
      </c>
      <c r="N104" s="17"/>
      <c r="O104" s="17"/>
      <c r="P104" s="17"/>
    </row>
    <row r="105" spans="1:16" s="2" customFormat="1" ht="72.75" customHeight="1">
      <c r="A105" s="25" t="s">
        <v>230</v>
      </c>
      <c r="B105" s="25" t="s">
        <v>87</v>
      </c>
      <c r="C105" s="25" t="s">
        <v>2</v>
      </c>
      <c r="D105" s="25" t="s">
        <v>28</v>
      </c>
      <c r="E105" s="25" t="s">
        <v>58</v>
      </c>
      <c r="F105" s="25" t="s">
        <v>52</v>
      </c>
      <c r="G105" s="25" t="s">
        <v>15</v>
      </c>
      <c r="H105" s="25" t="s">
        <v>13</v>
      </c>
      <c r="I105" s="25" t="s">
        <v>39</v>
      </c>
      <c r="J105" s="27" t="s">
        <v>59</v>
      </c>
      <c r="K105" s="60">
        <v>2600.1999999999998</v>
      </c>
      <c r="L105" s="60">
        <v>2099.9</v>
      </c>
      <c r="M105" s="58">
        <f t="shared" si="32"/>
        <v>80.759172371356058</v>
      </c>
      <c r="N105" s="17"/>
      <c r="O105" s="17"/>
      <c r="P105" s="17"/>
    </row>
    <row r="106" spans="1:16" s="2" customFormat="1" ht="31.95" customHeight="1">
      <c r="A106" s="25" t="s">
        <v>325</v>
      </c>
      <c r="B106" s="25" t="s">
        <v>1</v>
      </c>
      <c r="C106" s="25" t="s">
        <v>2</v>
      </c>
      <c r="D106" s="25" t="s">
        <v>251</v>
      </c>
      <c r="E106" s="25" t="s">
        <v>15</v>
      </c>
      <c r="F106" s="25" t="s">
        <v>15</v>
      </c>
      <c r="G106" s="25" t="s">
        <v>15</v>
      </c>
      <c r="H106" s="25" t="s">
        <v>13</v>
      </c>
      <c r="I106" s="25" t="s">
        <v>256</v>
      </c>
      <c r="J106" s="27" t="s">
        <v>297</v>
      </c>
      <c r="K106" s="60">
        <f>K107+K108</f>
        <v>223.4</v>
      </c>
      <c r="L106" s="60">
        <f t="shared" ref="L106" si="44">L107+L108</f>
        <v>103.4</v>
      </c>
      <c r="M106" s="58">
        <f t="shared" si="32"/>
        <v>46.28469113697404</v>
      </c>
      <c r="N106" s="17"/>
      <c r="O106" s="17"/>
      <c r="P106" s="17"/>
    </row>
    <row r="107" spans="1:16" s="2" customFormat="1" ht="39.6" customHeight="1">
      <c r="A107" s="25" t="s">
        <v>231</v>
      </c>
      <c r="B107" s="25" t="s">
        <v>86</v>
      </c>
      <c r="C107" s="25" t="s">
        <v>2</v>
      </c>
      <c r="D107" s="25" t="s">
        <v>251</v>
      </c>
      <c r="E107" s="25" t="s">
        <v>15</v>
      </c>
      <c r="F107" s="25" t="s">
        <v>15</v>
      </c>
      <c r="G107" s="25" t="s">
        <v>15</v>
      </c>
      <c r="H107" s="25" t="s">
        <v>13</v>
      </c>
      <c r="I107" s="25" t="s">
        <v>256</v>
      </c>
      <c r="J107" s="27" t="s">
        <v>263</v>
      </c>
      <c r="K107" s="60">
        <v>221</v>
      </c>
      <c r="L107" s="60">
        <v>101</v>
      </c>
      <c r="M107" s="58">
        <f t="shared" si="32"/>
        <v>45.701357466063349</v>
      </c>
      <c r="N107" s="17"/>
      <c r="O107" s="17"/>
      <c r="P107" s="17"/>
    </row>
    <row r="108" spans="1:16" s="2" customFormat="1" ht="36.6" customHeight="1">
      <c r="A108" s="25" t="s">
        <v>326</v>
      </c>
      <c r="B108" s="25" t="s">
        <v>87</v>
      </c>
      <c r="C108" s="25" t="s">
        <v>2</v>
      </c>
      <c r="D108" s="25" t="s">
        <v>251</v>
      </c>
      <c r="E108" s="25" t="s">
        <v>15</v>
      </c>
      <c r="F108" s="25" t="s">
        <v>15</v>
      </c>
      <c r="G108" s="25" t="s">
        <v>15</v>
      </c>
      <c r="H108" s="25" t="s">
        <v>13</v>
      </c>
      <c r="I108" s="25" t="s">
        <v>256</v>
      </c>
      <c r="J108" s="27" t="s">
        <v>263</v>
      </c>
      <c r="K108" s="60">
        <v>2.4</v>
      </c>
      <c r="L108" s="60">
        <v>2.4</v>
      </c>
      <c r="M108" s="58">
        <f t="shared" si="32"/>
        <v>100</v>
      </c>
      <c r="N108" s="17"/>
      <c r="O108" s="17"/>
      <c r="P108" s="17"/>
    </row>
    <row r="109" spans="1:16" s="2" customFormat="1" ht="51.75" customHeight="1">
      <c r="A109" s="25" t="s">
        <v>327</v>
      </c>
      <c r="B109" s="25" t="s">
        <v>1</v>
      </c>
      <c r="C109" s="25" t="s">
        <v>46</v>
      </c>
      <c r="D109" s="25" t="s">
        <v>3</v>
      </c>
      <c r="E109" s="25" t="s">
        <v>3</v>
      </c>
      <c r="F109" s="25" t="s">
        <v>1</v>
      </c>
      <c r="G109" s="25" t="s">
        <v>3</v>
      </c>
      <c r="H109" s="25" t="s">
        <v>13</v>
      </c>
      <c r="I109" s="25" t="s">
        <v>1</v>
      </c>
      <c r="J109" s="27" t="s">
        <v>47</v>
      </c>
      <c r="K109" s="60">
        <f>K110+K139+K142</f>
        <v>787003.39999999979</v>
      </c>
      <c r="L109" s="60">
        <f t="shared" ref="L109" si="45">L110+L139+L142</f>
        <v>785209.19999999984</v>
      </c>
      <c r="M109" s="58">
        <f t="shared" si="32"/>
        <v>99.772021315282757</v>
      </c>
      <c r="N109" s="17"/>
      <c r="O109" s="17"/>
      <c r="P109" s="17"/>
    </row>
    <row r="110" spans="1:16" s="2" customFormat="1" ht="71.25" customHeight="1">
      <c r="A110" s="25" t="s">
        <v>252</v>
      </c>
      <c r="B110" s="25" t="s">
        <v>1</v>
      </c>
      <c r="C110" s="25" t="s">
        <v>46</v>
      </c>
      <c r="D110" s="25" t="s">
        <v>12</v>
      </c>
      <c r="E110" s="25" t="s">
        <v>3</v>
      </c>
      <c r="F110" s="25" t="s">
        <v>1</v>
      </c>
      <c r="G110" s="25" t="s">
        <v>3</v>
      </c>
      <c r="H110" s="25" t="s">
        <v>13</v>
      </c>
      <c r="I110" s="25" t="s">
        <v>1</v>
      </c>
      <c r="J110" s="27" t="s">
        <v>77</v>
      </c>
      <c r="K110" s="60">
        <f>K111+K118+K131</f>
        <v>789378.79999999981</v>
      </c>
      <c r="L110" s="60">
        <f t="shared" ref="L110" si="46">L111+L118+L131</f>
        <v>787584.59999999986</v>
      </c>
      <c r="M110" s="58">
        <f t="shared" si="32"/>
        <v>99.772707349120608</v>
      </c>
      <c r="N110" s="17"/>
      <c r="O110" s="17"/>
      <c r="P110" s="17"/>
    </row>
    <row r="111" spans="1:16" s="2" customFormat="1" ht="51.75" customHeight="1">
      <c r="A111" s="25" t="s">
        <v>328</v>
      </c>
      <c r="B111" s="25" t="s">
        <v>1</v>
      </c>
      <c r="C111" s="25" t="s">
        <v>46</v>
      </c>
      <c r="D111" s="25" t="s">
        <v>12</v>
      </c>
      <c r="E111" s="25" t="s">
        <v>12</v>
      </c>
      <c r="F111" s="25" t="s">
        <v>1</v>
      </c>
      <c r="G111" s="25" t="s">
        <v>3</v>
      </c>
      <c r="H111" s="25" t="s">
        <v>13</v>
      </c>
      <c r="I111" s="25" t="s">
        <v>1</v>
      </c>
      <c r="J111" s="27" t="s">
        <v>250</v>
      </c>
      <c r="K111" s="60">
        <f>K112+K116+K114</f>
        <v>435252.69999999995</v>
      </c>
      <c r="L111" s="60">
        <f t="shared" ref="L111" si="47">L112+L116+L114</f>
        <v>434643.19999999995</v>
      </c>
      <c r="M111" s="58">
        <f t="shared" si="32"/>
        <v>99.85996640572246</v>
      </c>
      <c r="N111" s="17"/>
      <c r="O111" s="17"/>
      <c r="P111" s="17"/>
    </row>
    <row r="112" spans="1:16" s="2" customFormat="1" ht="51.75" customHeight="1">
      <c r="A112" s="25" t="s">
        <v>69</v>
      </c>
      <c r="B112" s="25" t="s">
        <v>1</v>
      </c>
      <c r="C112" s="25" t="s">
        <v>46</v>
      </c>
      <c r="D112" s="25" t="s">
        <v>12</v>
      </c>
      <c r="E112" s="25" t="s">
        <v>12</v>
      </c>
      <c r="F112" s="25" t="s">
        <v>275</v>
      </c>
      <c r="G112" s="25" t="s">
        <v>3</v>
      </c>
      <c r="H112" s="25" t="s">
        <v>13</v>
      </c>
      <c r="I112" s="25" t="s">
        <v>1</v>
      </c>
      <c r="J112" s="27" t="s">
        <v>277</v>
      </c>
      <c r="K112" s="60">
        <f>K113</f>
        <v>3924.1</v>
      </c>
      <c r="L112" s="60">
        <f t="shared" ref="L112" si="48">L113</f>
        <v>3924.1</v>
      </c>
      <c r="M112" s="58">
        <f t="shared" si="32"/>
        <v>100</v>
      </c>
      <c r="N112" s="17"/>
      <c r="O112" s="17"/>
      <c r="P112" s="17"/>
    </row>
    <row r="113" spans="1:17" s="2" customFormat="1" ht="125.25" customHeight="1">
      <c r="A113" s="25" t="s">
        <v>329</v>
      </c>
      <c r="B113" s="25" t="s">
        <v>86</v>
      </c>
      <c r="C113" s="25" t="s">
        <v>46</v>
      </c>
      <c r="D113" s="25" t="s">
        <v>12</v>
      </c>
      <c r="E113" s="25" t="s">
        <v>12</v>
      </c>
      <c r="F113" s="25" t="s">
        <v>275</v>
      </c>
      <c r="G113" s="25" t="s">
        <v>15</v>
      </c>
      <c r="H113" s="25" t="s">
        <v>13</v>
      </c>
      <c r="I113" s="25" t="s">
        <v>48</v>
      </c>
      <c r="J113" s="27" t="s">
        <v>276</v>
      </c>
      <c r="K113" s="60">
        <v>3924.1</v>
      </c>
      <c r="L113" s="60">
        <v>3924.1</v>
      </c>
      <c r="M113" s="58">
        <f t="shared" si="32"/>
        <v>100</v>
      </c>
      <c r="N113" s="17"/>
      <c r="O113" s="17"/>
      <c r="P113" s="17"/>
    </row>
    <row r="114" spans="1:17" s="2" customFormat="1" ht="60.75" customHeight="1">
      <c r="A114" s="25" t="s">
        <v>232</v>
      </c>
      <c r="B114" s="25" t="s">
        <v>86</v>
      </c>
      <c r="C114" s="25" t="s">
        <v>46</v>
      </c>
      <c r="D114" s="25" t="s">
        <v>12</v>
      </c>
      <c r="E114" s="25" t="s">
        <v>12</v>
      </c>
      <c r="F114" s="25" t="s">
        <v>291</v>
      </c>
      <c r="G114" s="25" t="s">
        <v>3</v>
      </c>
      <c r="H114" s="25" t="s">
        <v>13</v>
      </c>
      <c r="I114" s="25" t="s">
        <v>48</v>
      </c>
      <c r="J114" s="40" t="s">
        <v>306</v>
      </c>
      <c r="K114" s="60">
        <f>K115</f>
        <v>1793</v>
      </c>
      <c r="L114" s="60">
        <f t="shared" ref="L114" si="49">L115</f>
        <v>1793</v>
      </c>
      <c r="M114" s="58">
        <f t="shared" si="32"/>
        <v>100</v>
      </c>
      <c r="N114" s="17"/>
      <c r="O114" s="17"/>
      <c r="P114" s="17"/>
    </row>
    <row r="115" spans="1:17" s="2" customFormat="1" ht="117" customHeight="1">
      <c r="A115" s="25" t="s">
        <v>233</v>
      </c>
      <c r="B115" s="25" t="s">
        <v>86</v>
      </c>
      <c r="C115" s="25" t="s">
        <v>46</v>
      </c>
      <c r="D115" s="25" t="s">
        <v>12</v>
      </c>
      <c r="E115" s="25" t="s">
        <v>12</v>
      </c>
      <c r="F115" s="25" t="s">
        <v>291</v>
      </c>
      <c r="G115" s="25" t="s">
        <v>15</v>
      </c>
      <c r="H115" s="25" t="s">
        <v>13</v>
      </c>
      <c r="I115" s="25" t="s">
        <v>48</v>
      </c>
      <c r="J115" s="27" t="s">
        <v>307</v>
      </c>
      <c r="K115" s="60">
        <v>1793</v>
      </c>
      <c r="L115" s="60">
        <v>1793</v>
      </c>
      <c r="M115" s="58">
        <f t="shared" si="32"/>
        <v>100</v>
      </c>
      <c r="N115" s="17"/>
      <c r="O115" s="17"/>
      <c r="P115" s="17"/>
    </row>
    <row r="116" spans="1:17" s="2" customFormat="1" ht="51.75" customHeight="1">
      <c r="A116" s="25" t="s">
        <v>234</v>
      </c>
      <c r="B116" s="25" t="s">
        <v>1</v>
      </c>
      <c r="C116" s="25" t="s">
        <v>46</v>
      </c>
      <c r="D116" s="25" t="s">
        <v>12</v>
      </c>
      <c r="E116" s="25" t="s">
        <v>12</v>
      </c>
      <c r="F116" s="25" t="s">
        <v>62</v>
      </c>
      <c r="G116" s="25" t="s">
        <v>3</v>
      </c>
      <c r="H116" s="25" t="s">
        <v>13</v>
      </c>
      <c r="I116" s="25" t="s">
        <v>1</v>
      </c>
      <c r="J116" s="27" t="s">
        <v>88</v>
      </c>
      <c r="K116" s="60">
        <f>K117</f>
        <v>429535.6</v>
      </c>
      <c r="L116" s="60">
        <f t="shared" ref="L116" si="50">L117</f>
        <v>428926.1</v>
      </c>
      <c r="M116" s="58">
        <f t="shared" si="32"/>
        <v>99.858102564723396</v>
      </c>
      <c r="N116" s="17"/>
      <c r="O116" s="17"/>
      <c r="P116" s="17"/>
    </row>
    <row r="117" spans="1:17" s="2" customFormat="1" ht="51.75" customHeight="1">
      <c r="A117" s="25" t="s">
        <v>313</v>
      </c>
      <c r="B117" s="25" t="s">
        <v>1</v>
      </c>
      <c r="C117" s="25" t="s">
        <v>46</v>
      </c>
      <c r="D117" s="25" t="s">
        <v>12</v>
      </c>
      <c r="E117" s="25" t="s">
        <v>12</v>
      </c>
      <c r="F117" s="25" t="s">
        <v>62</v>
      </c>
      <c r="G117" s="25" t="s">
        <v>15</v>
      </c>
      <c r="H117" s="25" t="s">
        <v>13</v>
      </c>
      <c r="I117" s="25" t="s">
        <v>48</v>
      </c>
      <c r="J117" s="27" t="s">
        <v>153</v>
      </c>
      <c r="K117" s="60">
        <v>429535.6</v>
      </c>
      <c r="L117" s="60">
        <v>428926.1</v>
      </c>
      <c r="M117" s="58">
        <f t="shared" si="32"/>
        <v>99.858102564723396</v>
      </c>
      <c r="N117" s="17"/>
      <c r="O117" s="17"/>
      <c r="P117" s="17"/>
    </row>
    <row r="118" spans="1:17" s="2" customFormat="1" ht="51.75" customHeight="1">
      <c r="A118" s="25" t="s">
        <v>314</v>
      </c>
      <c r="B118" s="25" t="s">
        <v>86</v>
      </c>
      <c r="C118" s="25" t="s">
        <v>46</v>
      </c>
      <c r="D118" s="25" t="s">
        <v>12</v>
      </c>
      <c r="E118" s="25" t="s">
        <v>10</v>
      </c>
      <c r="F118" s="25" t="s">
        <v>1</v>
      </c>
      <c r="G118" s="25" t="s">
        <v>3</v>
      </c>
      <c r="H118" s="25" t="s">
        <v>13</v>
      </c>
      <c r="I118" s="25" t="s">
        <v>48</v>
      </c>
      <c r="J118" s="27" t="s">
        <v>249</v>
      </c>
      <c r="K118" s="60">
        <f>K119++K121+K123+K125+K129+K127</f>
        <v>349502.39999999997</v>
      </c>
      <c r="L118" s="60">
        <f t="shared" ref="L118" si="51">L119++L121+L123+L125+L129+L127</f>
        <v>348317.7</v>
      </c>
      <c r="M118" s="58">
        <f t="shared" si="32"/>
        <v>99.661032370593176</v>
      </c>
      <c r="N118" s="17"/>
      <c r="O118" s="17"/>
      <c r="P118" s="17"/>
    </row>
    <row r="119" spans="1:17" s="2" customFormat="1" ht="65.25" customHeight="1">
      <c r="A119" s="25" t="s">
        <v>235</v>
      </c>
      <c r="B119" s="25" t="s">
        <v>1</v>
      </c>
      <c r="C119" s="25" t="s">
        <v>46</v>
      </c>
      <c r="D119" s="25" t="s">
        <v>12</v>
      </c>
      <c r="E119" s="25" t="s">
        <v>10</v>
      </c>
      <c r="F119" s="25" t="s">
        <v>89</v>
      </c>
      <c r="G119" s="25" t="s">
        <v>15</v>
      </c>
      <c r="H119" s="25" t="s">
        <v>13</v>
      </c>
      <c r="I119" s="25" t="s">
        <v>48</v>
      </c>
      <c r="J119" s="27" t="s">
        <v>246</v>
      </c>
      <c r="K119" s="60">
        <f>K120</f>
        <v>1.5</v>
      </c>
      <c r="L119" s="60">
        <f>L120</f>
        <v>1.5</v>
      </c>
      <c r="M119" s="58">
        <f t="shared" si="32"/>
        <v>100</v>
      </c>
      <c r="N119" s="17"/>
      <c r="O119" s="17"/>
      <c r="P119" s="17"/>
    </row>
    <row r="120" spans="1:17" s="2" customFormat="1" ht="61.5" customHeight="1">
      <c r="A120" s="25" t="s">
        <v>253</v>
      </c>
      <c r="B120" s="25" t="s">
        <v>86</v>
      </c>
      <c r="C120" s="25" t="s">
        <v>46</v>
      </c>
      <c r="D120" s="25" t="s">
        <v>12</v>
      </c>
      <c r="E120" s="25" t="s">
        <v>10</v>
      </c>
      <c r="F120" s="25" t="s">
        <v>89</v>
      </c>
      <c r="G120" s="25" t="s">
        <v>15</v>
      </c>
      <c r="H120" s="25" t="s">
        <v>13</v>
      </c>
      <c r="I120" s="25" t="s">
        <v>48</v>
      </c>
      <c r="J120" s="27" t="s">
        <v>245</v>
      </c>
      <c r="K120" s="60">
        <v>1.5</v>
      </c>
      <c r="L120" s="58">
        <v>1.5</v>
      </c>
      <c r="M120" s="58">
        <f t="shared" si="32"/>
        <v>100</v>
      </c>
      <c r="N120" s="17"/>
      <c r="O120" s="17"/>
      <c r="P120" s="17"/>
    </row>
    <row r="121" spans="1:17" s="2" customFormat="1" ht="69.75" customHeight="1">
      <c r="A121" s="25" t="s">
        <v>254</v>
      </c>
      <c r="B121" s="25" t="s">
        <v>1</v>
      </c>
      <c r="C121" s="25" t="s">
        <v>46</v>
      </c>
      <c r="D121" s="25" t="s">
        <v>12</v>
      </c>
      <c r="E121" s="25" t="s">
        <v>10</v>
      </c>
      <c r="F121" s="25" t="s">
        <v>34</v>
      </c>
      <c r="G121" s="25" t="s">
        <v>3</v>
      </c>
      <c r="H121" s="25" t="s">
        <v>13</v>
      </c>
      <c r="I121" s="25" t="s">
        <v>48</v>
      </c>
      <c r="J121" s="27" t="s">
        <v>70</v>
      </c>
      <c r="K121" s="60">
        <f>K122</f>
        <v>432.3</v>
      </c>
      <c r="L121" s="60">
        <f t="shared" ref="L121" si="52">L122</f>
        <v>423.8</v>
      </c>
      <c r="M121" s="58">
        <f t="shared" si="32"/>
        <v>98.033772842933146</v>
      </c>
      <c r="N121" s="17"/>
      <c r="O121" s="17"/>
      <c r="P121" s="17"/>
    </row>
    <row r="122" spans="1:17" s="2" customFormat="1" ht="61.5" customHeight="1">
      <c r="A122" s="25" t="s">
        <v>7</v>
      </c>
      <c r="B122" s="25" t="s">
        <v>86</v>
      </c>
      <c r="C122" s="25" t="s">
        <v>46</v>
      </c>
      <c r="D122" s="25" t="s">
        <v>12</v>
      </c>
      <c r="E122" s="25" t="s">
        <v>10</v>
      </c>
      <c r="F122" s="25" t="s">
        <v>34</v>
      </c>
      <c r="G122" s="25" t="s">
        <v>15</v>
      </c>
      <c r="H122" s="25" t="s">
        <v>13</v>
      </c>
      <c r="I122" s="25" t="s">
        <v>48</v>
      </c>
      <c r="J122" s="27" t="s">
        <v>247</v>
      </c>
      <c r="K122" s="60">
        <v>432.3</v>
      </c>
      <c r="L122" s="58">
        <v>423.8</v>
      </c>
      <c r="M122" s="58">
        <f t="shared" si="32"/>
        <v>98.033772842933146</v>
      </c>
      <c r="N122" s="17"/>
      <c r="O122" s="17"/>
      <c r="P122" s="17"/>
    </row>
    <row r="123" spans="1:17" s="2" customFormat="1" ht="51.75" customHeight="1">
      <c r="A123" s="25" t="s">
        <v>236</v>
      </c>
      <c r="B123" s="25" t="s">
        <v>1</v>
      </c>
      <c r="C123" s="25" t="s">
        <v>46</v>
      </c>
      <c r="D123" s="25" t="s">
        <v>12</v>
      </c>
      <c r="E123" s="25" t="s">
        <v>10</v>
      </c>
      <c r="F123" s="25" t="s">
        <v>60</v>
      </c>
      <c r="G123" s="25" t="s">
        <v>3</v>
      </c>
      <c r="H123" s="25" t="s">
        <v>13</v>
      </c>
      <c r="I123" s="25" t="s">
        <v>48</v>
      </c>
      <c r="J123" s="27" t="s">
        <v>71</v>
      </c>
      <c r="K123" s="60">
        <f>K124</f>
        <v>297667.5</v>
      </c>
      <c r="L123" s="60">
        <f t="shared" ref="L123" si="53">L124</f>
        <v>297306.2</v>
      </c>
      <c r="M123" s="58">
        <f t="shared" si="32"/>
        <v>99.878622960182085</v>
      </c>
      <c r="N123" s="18"/>
      <c r="O123" s="18"/>
      <c r="P123" s="18"/>
      <c r="Q123" s="3"/>
    </row>
    <row r="124" spans="1:17" s="2" customFormat="1" ht="51.75" customHeight="1">
      <c r="A124" s="25" t="s">
        <v>237</v>
      </c>
      <c r="B124" s="25" t="s">
        <v>1</v>
      </c>
      <c r="C124" s="25" t="s">
        <v>46</v>
      </c>
      <c r="D124" s="25" t="s">
        <v>12</v>
      </c>
      <c r="E124" s="25" t="s">
        <v>10</v>
      </c>
      <c r="F124" s="25" t="s">
        <v>60</v>
      </c>
      <c r="G124" s="25" t="s">
        <v>15</v>
      </c>
      <c r="H124" s="25" t="s">
        <v>13</v>
      </c>
      <c r="I124" s="25" t="s">
        <v>48</v>
      </c>
      <c r="J124" s="27" t="s">
        <v>63</v>
      </c>
      <c r="K124" s="60">
        <v>297667.5</v>
      </c>
      <c r="L124" s="58">
        <v>297306.2</v>
      </c>
      <c r="M124" s="58">
        <f t="shared" si="32"/>
        <v>99.878622960182085</v>
      </c>
      <c r="N124" s="18"/>
      <c r="O124" s="18"/>
      <c r="P124" s="18"/>
      <c r="Q124" s="3"/>
    </row>
    <row r="125" spans="1:17" s="2" customFormat="1" ht="85.5" customHeight="1">
      <c r="A125" s="25" t="s">
        <v>238</v>
      </c>
      <c r="B125" s="25" t="s">
        <v>1</v>
      </c>
      <c r="C125" s="25" t="s">
        <v>46</v>
      </c>
      <c r="D125" s="25" t="s">
        <v>12</v>
      </c>
      <c r="E125" s="25" t="s">
        <v>10</v>
      </c>
      <c r="F125" s="25" t="s">
        <v>161</v>
      </c>
      <c r="G125" s="25" t="s">
        <v>3</v>
      </c>
      <c r="H125" s="25" t="s">
        <v>13</v>
      </c>
      <c r="I125" s="25" t="s">
        <v>48</v>
      </c>
      <c r="J125" s="27" t="s">
        <v>163</v>
      </c>
      <c r="K125" s="60">
        <f>K126</f>
        <v>2095.3000000000002</v>
      </c>
      <c r="L125" s="60">
        <f t="shared" ref="L125" si="54">L126</f>
        <v>1668.4</v>
      </c>
      <c r="M125" s="58">
        <f t="shared" si="32"/>
        <v>79.625829236863453</v>
      </c>
      <c r="N125" s="18"/>
      <c r="O125" s="18"/>
      <c r="P125" s="18"/>
      <c r="Q125" s="3"/>
    </row>
    <row r="126" spans="1:17" s="2" customFormat="1" ht="119.25" customHeight="1">
      <c r="A126" s="25" t="s">
        <v>239</v>
      </c>
      <c r="B126" s="25" t="s">
        <v>86</v>
      </c>
      <c r="C126" s="25" t="s">
        <v>46</v>
      </c>
      <c r="D126" s="25" t="s">
        <v>12</v>
      </c>
      <c r="E126" s="25" t="s">
        <v>10</v>
      </c>
      <c r="F126" s="25" t="s">
        <v>161</v>
      </c>
      <c r="G126" s="25" t="s">
        <v>15</v>
      </c>
      <c r="H126" s="25" t="s">
        <v>13</v>
      </c>
      <c r="I126" s="25" t="s">
        <v>48</v>
      </c>
      <c r="J126" s="27" t="s">
        <v>162</v>
      </c>
      <c r="K126" s="60">
        <v>2095.3000000000002</v>
      </c>
      <c r="L126" s="58">
        <v>1668.4</v>
      </c>
      <c r="M126" s="58">
        <f t="shared" si="32"/>
        <v>79.625829236863453</v>
      </c>
      <c r="N126" s="18"/>
      <c r="O126" s="18"/>
      <c r="P126" s="18"/>
      <c r="Q126" s="3"/>
    </row>
    <row r="127" spans="1:17" s="2" customFormat="1" ht="72" customHeight="1">
      <c r="A127" s="25" t="s">
        <v>258</v>
      </c>
      <c r="B127" s="25" t="s">
        <v>1</v>
      </c>
      <c r="C127" s="25" t="s">
        <v>46</v>
      </c>
      <c r="D127" s="25" t="s">
        <v>12</v>
      </c>
      <c r="E127" s="25" t="s">
        <v>10</v>
      </c>
      <c r="F127" s="25" t="s">
        <v>268</v>
      </c>
      <c r="G127" s="25" t="s">
        <v>3</v>
      </c>
      <c r="H127" s="25" t="s">
        <v>13</v>
      </c>
      <c r="I127" s="25" t="s">
        <v>48</v>
      </c>
      <c r="J127" s="27" t="s">
        <v>294</v>
      </c>
      <c r="K127" s="60">
        <f>K128</f>
        <v>216.2</v>
      </c>
      <c r="L127" s="60">
        <f t="shared" ref="L127" si="55">L128</f>
        <v>216.2</v>
      </c>
      <c r="M127" s="58">
        <f t="shared" si="32"/>
        <v>100</v>
      </c>
      <c r="N127" s="18"/>
      <c r="O127" s="18"/>
      <c r="P127" s="18"/>
      <c r="Q127" s="3"/>
    </row>
    <row r="128" spans="1:17" s="2" customFormat="1" ht="102" customHeight="1">
      <c r="A128" s="25" t="s">
        <v>259</v>
      </c>
      <c r="B128" s="25" t="s">
        <v>86</v>
      </c>
      <c r="C128" s="25" t="s">
        <v>46</v>
      </c>
      <c r="D128" s="25" t="s">
        <v>12</v>
      </c>
      <c r="E128" s="25" t="s">
        <v>10</v>
      </c>
      <c r="F128" s="25" t="s">
        <v>268</v>
      </c>
      <c r="G128" s="25" t="s">
        <v>15</v>
      </c>
      <c r="H128" s="25" t="s">
        <v>13</v>
      </c>
      <c r="I128" s="25" t="s">
        <v>48</v>
      </c>
      <c r="J128" s="27" t="s">
        <v>295</v>
      </c>
      <c r="K128" s="60">
        <v>216.2</v>
      </c>
      <c r="L128" s="58">
        <v>216.2</v>
      </c>
      <c r="M128" s="58">
        <f t="shared" si="32"/>
        <v>100</v>
      </c>
      <c r="N128" s="18"/>
      <c r="O128" s="18"/>
      <c r="P128" s="18"/>
      <c r="Q128" s="3"/>
    </row>
    <row r="129" spans="1:17" s="2" customFormat="1" ht="51.75" customHeight="1">
      <c r="A129" s="25" t="s">
        <v>260</v>
      </c>
      <c r="B129" s="25" t="s">
        <v>1</v>
      </c>
      <c r="C129" s="25" t="s">
        <v>46</v>
      </c>
      <c r="D129" s="25" t="s">
        <v>12</v>
      </c>
      <c r="E129" s="25" t="s">
        <v>10</v>
      </c>
      <c r="F129" s="25" t="s">
        <v>62</v>
      </c>
      <c r="G129" s="25" t="s">
        <v>3</v>
      </c>
      <c r="H129" s="25" t="s">
        <v>13</v>
      </c>
      <c r="I129" s="25" t="s">
        <v>48</v>
      </c>
      <c r="J129" s="27" t="s">
        <v>248</v>
      </c>
      <c r="K129" s="60">
        <f>K130</f>
        <v>49089.599999999999</v>
      </c>
      <c r="L129" s="60">
        <f t="shared" ref="L129" si="56">L130</f>
        <v>48701.599999999999</v>
      </c>
      <c r="M129" s="58">
        <f t="shared" si="32"/>
        <v>99.209608552524372</v>
      </c>
      <c r="N129" s="18"/>
      <c r="O129" s="18"/>
      <c r="P129" s="18"/>
      <c r="Q129" s="3"/>
    </row>
    <row r="130" spans="1:17" s="2" customFormat="1" ht="57" customHeight="1">
      <c r="A130" s="25" t="s">
        <v>261</v>
      </c>
      <c r="B130" s="25" t="s">
        <v>86</v>
      </c>
      <c r="C130" s="25" t="s">
        <v>46</v>
      </c>
      <c r="D130" s="25" t="s">
        <v>12</v>
      </c>
      <c r="E130" s="25" t="s">
        <v>10</v>
      </c>
      <c r="F130" s="25" t="s">
        <v>62</v>
      </c>
      <c r="G130" s="25" t="s">
        <v>15</v>
      </c>
      <c r="H130" s="25" t="s">
        <v>13</v>
      </c>
      <c r="I130" s="25" t="s">
        <v>48</v>
      </c>
      <c r="J130" s="27" t="s">
        <v>164</v>
      </c>
      <c r="K130" s="60">
        <v>49089.599999999999</v>
      </c>
      <c r="L130" s="60">
        <v>48701.599999999999</v>
      </c>
      <c r="M130" s="58">
        <f t="shared" si="32"/>
        <v>99.209608552524372</v>
      </c>
      <c r="N130" s="18"/>
      <c r="O130" s="18"/>
      <c r="P130" s="18"/>
      <c r="Q130" s="3"/>
    </row>
    <row r="131" spans="1:17" s="2" customFormat="1" ht="39" customHeight="1">
      <c r="A131" s="25" t="s">
        <v>262</v>
      </c>
      <c r="B131" s="25" t="s">
        <v>1</v>
      </c>
      <c r="C131" s="25" t="s">
        <v>46</v>
      </c>
      <c r="D131" s="25" t="s">
        <v>12</v>
      </c>
      <c r="E131" s="25" t="s">
        <v>146</v>
      </c>
      <c r="F131" s="25" t="s">
        <v>1</v>
      </c>
      <c r="G131" s="25" t="s">
        <v>3</v>
      </c>
      <c r="H131" s="25" t="s">
        <v>13</v>
      </c>
      <c r="I131" s="25" t="s">
        <v>48</v>
      </c>
      <c r="J131" s="27" t="s">
        <v>147</v>
      </c>
      <c r="K131" s="58">
        <f>K132+K134+K136+K138</f>
        <v>4623.7000000000007</v>
      </c>
      <c r="L131" s="58">
        <f t="shared" ref="L131" si="57">L132+L134+L136+L138</f>
        <v>4623.7000000000007</v>
      </c>
      <c r="M131" s="58">
        <f t="shared" si="32"/>
        <v>100</v>
      </c>
      <c r="N131" s="18"/>
      <c r="O131" s="18"/>
      <c r="P131" s="18"/>
      <c r="Q131" s="3"/>
    </row>
    <row r="132" spans="1:17" s="2" customFormat="1" ht="65.25" customHeight="1">
      <c r="A132" s="25" t="s">
        <v>31</v>
      </c>
      <c r="B132" s="25" t="s">
        <v>1</v>
      </c>
      <c r="C132" s="25" t="s">
        <v>46</v>
      </c>
      <c r="D132" s="25" t="s">
        <v>12</v>
      </c>
      <c r="E132" s="25" t="s">
        <v>146</v>
      </c>
      <c r="F132" s="25" t="s">
        <v>55</v>
      </c>
      <c r="G132" s="25" t="s">
        <v>3</v>
      </c>
      <c r="H132" s="25" t="s">
        <v>13</v>
      </c>
      <c r="I132" s="25" t="s">
        <v>48</v>
      </c>
      <c r="J132" s="27" t="s">
        <v>148</v>
      </c>
      <c r="K132" s="60">
        <f>K133</f>
        <v>6.6</v>
      </c>
      <c r="L132" s="60">
        <f t="shared" ref="L132" si="58">L133</f>
        <v>6.6</v>
      </c>
      <c r="M132" s="58">
        <f t="shared" si="32"/>
        <v>100</v>
      </c>
      <c r="N132" s="17"/>
      <c r="O132" s="17"/>
      <c r="P132" s="17"/>
    </row>
    <row r="133" spans="1:17" s="2" customFormat="1" ht="84.6">
      <c r="A133" s="25" t="s">
        <v>268</v>
      </c>
      <c r="B133" s="25" t="s">
        <v>86</v>
      </c>
      <c r="C133" s="25" t="s">
        <v>46</v>
      </c>
      <c r="D133" s="25" t="s">
        <v>12</v>
      </c>
      <c r="E133" s="25" t="s">
        <v>146</v>
      </c>
      <c r="F133" s="25" t="s">
        <v>55</v>
      </c>
      <c r="G133" s="25" t="s">
        <v>15</v>
      </c>
      <c r="H133" s="25" t="s">
        <v>13</v>
      </c>
      <c r="I133" s="25" t="s">
        <v>48</v>
      </c>
      <c r="J133" s="27" t="s">
        <v>330</v>
      </c>
      <c r="K133" s="60">
        <v>6.6</v>
      </c>
      <c r="L133" s="58">
        <v>6.6</v>
      </c>
      <c r="M133" s="58">
        <f t="shared" si="32"/>
        <v>100</v>
      </c>
      <c r="N133" s="17"/>
      <c r="O133" s="17"/>
      <c r="P133" s="17"/>
    </row>
    <row r="134" spans="1:17" s="2" customFormat="1" ht="56.4">
      <c r="A134" s="25" t="s">
        <v>269</v>
      </c>
      <c r="B134" s="25" t="s">
        <v>1</v>
      </c>
      <c r="C134" s="25" t="s">
        <v>46</v>
      </c>
      <c r="D134" s="25" t="s">
        <v>12</v>
      </c>
      <c r="E134" s="25" t="s">
        <v>146</v>
      </c>
      <c r="F134" s="25" t="s">
        <v>281</v>
      </c>
      <c r="G134" s="25" t="s">
        <v>3</v>
      </c>
      <c r="H134" s="25" t="s">
        <v>13</v>
      </c>
      <c r="I134" s="25" t="s">
        <v>13</v>
      </c>
      <c r="J134" s="27" t="s">
        <v>278</v>
      </c>
      <c r="K134" s="60">
        <f>K135</f>
        <v>200</v>
      </c>
      <c r="L134" s="60">
        <f t="shared" ref="L134" si="59">L135</f>
        <v>200</v>
      </c>
      <c r="M134" s="58">
        <f t="shared" si="32"/>
        <v>100</v>
      </c>
      <c r="N134" s="17"/>
      <c r="O134" s="17"/>
      <c r="P134" s="17"/>
    </row>
    <row r="135" spans="1:17" s="2" customFormat="1" ht="84.6">
      <c r="A135" s="25" t="s">
        <v>270</v>
      </c>
      <c r="B135" s="25" t="s">
        <v>86</v>
      </c>
      <c r="C135" s="25" t="s">
        <v>46</v>
      </c>
      <c r="D135" s="25" t="s">
        <v>12</v>
      </c>
      <c r="E135" s="25" t="s">
        <v>146</v>
      </c>
      <c r="F135" s="25" t="s">
        <v>281</v>
      </c>
      <c r="G135" s="25" t="s">
        <v>15</v>
      </c>
      <c r="H135" s="25" t="s">
        <v>13</v>
      </c>
      <c r="I135" s="25" t="s">
        <v>48</v>
      </c>
      <c r="J135" s="27" t="s">
        <v>331</v>
      </c>
      <c r="K135" s="60">
        <v>200</v>
      </c>
      <c r="L135" s="58">
        <v>200</v>
      </c>
      <c r="M135" s="58">
        <f t="shared" si="32"/>
        <v>100</v>
      </c>
      <c r="N135" s="17"/>
      <c r="O135" s="17"/>
      <c r="P135" s="17"/>
    </row>
    <row r="136" spans="1:17" s="2" customFormat="1" ht="63" customHeight="1">
      <c r="A136" s="25" t="s">
        <v>271</v>
      </c>
      <c r="B136" s="25" t="s">
        <v>86</v>
      </c>
      <c r="C136" s="25" t="s">
        <v>46</v>
      </c>
      <c r="D136" s="25" t="s">
        <v>12</v>
      </c>
      <c r="E136" s="25" t="s">
        <v>146</v>
      </c>
      <c r="F136" s="25" t="s">
        <v>282</v>
      </c>
      <c r="G136" s="25" t="s">
        <v>3</v>
      </c>
      <c r="H136" s="25" t="s">
        <v>13</v>
      </c>
      <c r="I136" s="25" t="s">
        <v>48</v>
      </c>
      <c r="J136" s="27" t="s">
        <v>279</v>
      </c>
      <c r="K136" s="60">
        <f>K137</f>
        <v>50</v>
      </c>
      <c r="L136" s="60">
        <f t="shared" ref="L136" si="60">L137</f>
        <v>50</v>
      </c>
      <c r="M136" s="58">
        <f t="shared" si="32"/>
        <v>100</v>
      </c>
      <c r="N136" s="17"/>
      <c r="O136" s="17"/>
      <c r="P136" s="17"/>
    </row>
    <row r="137" spans="1:17" s="2" customFormat="1" ht="69" customHeight="1">
      <c r="A137" s="25" t="s">
        <v>272</v>
      </c>
      <c r="B137" s="25" t="s">
        <v>86</v>
      </c>
      <c r="C137" s="25" t="s">
        <v>46</v>
      </c>
      <c r="D137" s="25" t="s">
        <v>12</v>
      </c>
      <c r="E137" s="25" t="s">
        <v>146</v>
      </c>
      <c r="F137" s="25" t="s">
        <v>282</v>
      </c>
      <c r="G137" s="25" t="s">
        <v>15</v>
      </c>
      <c r="H137" s="25" t="s">
        <v>13</v>
      </c>
      <c r="I137" s="25" t="s">
        <v>48</v>
      </c>
      <c r="J137" s="27" t="s">
        <v>280</v>
      </c>
      <c r="K137" s="60">
        <v>50</v>
      </c>
      <c r="L137" s="58">
        <v>50</v>
      </c>
      <c r="M137" s="58">
        <f t="shared" si="32"/>
        <v>100</v>
      </c>
      <c r="N137" s="17"/>
      <c r="O137" s="17"/>
      <c r="P137" s="17"/>
    </row>
    <row r="138" spans="1:17" s="2" customFormat="1" ht="69" customHeight="1">
      <c r="A138" s="25" t="s">
        <v>273</v>
      </c>
      <c r="B138" s="25" t="s">
        <v>86</v>
      </c>
      <c r="C138" s="25" t="s">
        <v>46</v>
      </c>
      <c r="D138" s="25" t="s">
        <v>12</v>
      </c>
      <c r="E138" s="25" t="s">
        <v>146</v>
      </c>
      <c r="F138" s="25" t="s">
        <v>62</v>
      </c>
      <c r="G138" s="25" t="s">
        <v>15</v>
      </c>
      <c r="H138" s="25" t="s">
        <v>13</v>
      </c>
      <c r="I138" s="25" t="s">
        <v>48</v>
      </c>
      <c r="J138" s="39" t="s">
        <v>305</v>
      </c>
      <c r="K138" s="60">
        <v>4367.1000000000004</v>
      </c>
      <c r="L138" s="60">
        <v>4367.1000000000004</v>
      </c>
      <c r="M138" s="58">
        <f t="shared" si="32"/>
        <v>100</v>
      </c>
      <c r="N138" s="17"/>
      <c r="O138" s="17"/>
      <c r="P138" s="17"/>
    </row>
    <row r="139" spans="1:17" s="2" customFormat="1" ht="109.5" customHeight="1">
      <c r="A139" s="25" t="s">
        <v>283</v>
      </c>
      <c r="B139" s="25" t="s">
        <v>1</v>
      </c>
      <c r="C139" s="25" t="s">
        <v>46</v>
      </c>
      <c r="D139" s="25" t="s">
        <v>171</v>
      </c>
      <c r="E139" s="25" t="s">
        <v>15</v>
      </c>
      <c r="F139" s="25" t="s">
        <v>3</v>
      </c>
      <c r="G139" s="25" t="s">
        <v>3</v>
      </c>
      <c r="H139" s="25" t="s">
        <v>13</v>
      </c>
      <c r="I139" s="25" t="s">
        <v>1</v>
      </c>
      <c r="J139" s="37" t="s">
        <v>264</v>
      </c>
      <c r="K139" s="63">
        <f>K140</f>
        <v>604.70000000000005</v>
      </c>
      <c r="L139" s="63">
        <f t="shared" ref="L139:L140" si="61">L140</f>
        <v>604.70000000000005</v>
      </c>
      <c r="M139" s="58">
        <f t="shared" si="32"/>
        <v>100</v>
      </c>
      <c r="N139" s="17"/>
      <c r="O139" s="17"/>
      <c r="P139" s="17"/>
    </row>
    <row r="140" spans="1:17" s="2" customFormat="1" ht="73.5" customHeight="1">
      <c r="A140" s="25" t="s">
        <v>284</v>
      </c>
      <c r="B140" s="25" t="s">
        <v>1</v>
      </c>
      <c r="C140" s="25" t="s">
        <v>46</v>
      </c>
      <c r="D140" s="25" t="s">
        <v>171</v>
      </c>
      <c r="E140" s="25" t="s">
        <v>15</v>
      </c>
      <c r="F140" s="25" t="s">
        <v>3</v>
      </c>
      <c r="G140" s="25" t="s">
        <v>3</v>
      </c>
      <c r="H140" s="25" t="s">
        <v>13</v>
      </c>
      <c r="I140" s="25" t="s">
        <v>256</v>
      </c>
      <c r="J140" s="37" t="s">
        <v>274</v>
      </c>
      <c r="K140" s="63">
        <f>K141</f>
        <v>604.70000000000005</v>
      </c>
      <c r="L140" s="63">
        <f t="shared" si="61"/>
        <v>604.70000000000005</v>
      </c>
      <c r="M140" s="58">
        <f t="shared" si="32"/>
        <v>100</v>
      </c>
      <c r="N140" s="17"/>
      <c r="O140" s="17"/>
      <c r="P140" s="17"/>
    </row>
    <row r="141" spans="1:17" s="2" customFormat="1" ht="57.75" customHeight="1">
      <c r="A141" s="25" t="s">
        <v>285</v>
      </c>
      <c r="B141" s="25" t="s">
        <v>257</v>
      </c>
      <c r="C141" s="25" t="s">
        <v>46</v>
      </c>
      <c r="D141" s="25" t="s">
        <v>171</v>
      </c>
      <c r="E141" s="25" t="s">
        <v>15</v>
      </c>
      <c r="F141" s="25" t="s">
        <v>5</v>
      </c>
      <c r="G141" s="25" t="s">
        <v>15</v>
      </c>
      <c r="H141" s="25" t="s">
        <v>13</v>
      </c>
      <c r="I141" s="25" t="s">
        <v>256</v>
      </c>
      <c r="J141" s="37" t="s">
        <v>265</v>
      </c>
      <c r="K141" s="63">
        <v>604.70000000000005</v>
      </c>
      <c r="L141" s="58">
        <v>604.70000000000005</v>
      </c>
      <c r="M141" s="58">
        <f t="shared" si="32"/>
        <v>100</v>
      </c>
      <c r="N141" s="17"/>
      <c r="O141" s="17"/>
      <c r="P141" s="17"/>
    </row>
    <row r="142" spans="1:17" s="2" customFormat="1" ht="72.75" customHeight="1">
      <c r="A142" s="25" t="s">
        <v>42</v>
      </c>
      <c r="B142" s="25" t="s">
        <v>1</v>
      </c>
      <c r="C142" s="25" t="s">
        <v>46</v>
      </c>
      <c r="D142" s="25" t="s">
        <v>45</v>
      </c>
      <c r="E142" s="25" t="s">
        <v>15</v>
      </c>
      <c r="F142" s="25" t="s">
        <v>3</v>
      </c>
      <c r="G142" s="25" t="s">
        <v>3</v>
      </c>
      <c r="H142" s="25" t="s">
        <v>13</v>
      </c>
      <c r="I142" s="25" t="s">
        <v>1</v>
      </c>
      <c r="J142" s="37" t="s">
        <v>266</v>
      </c>
      <c r="K142" s="63">
        <f>K143</f>
        <v>-2980.1</v>
      </c>
      <c r="L142" s="63">
        <f t="shared" ref="L142:L143" si="62">L143</f>
        <v>-2980.1</v>
      </c>
      <c r="M142" s="58">
        <f t="shared" ref="M142:M145" si="63">L142*100/K142</f>
        <v>100</v>
      </c>
      <c r="N142" s="17"/>
      <c r="O142" s="17"/>
      <c r="P142" s="17"/>
    </row>
    <row r="143" spans="1:17" s="2" customFormat="1" ht="70.5" customHeight="1">
      <c r="A143" s="25" t="s">
        <v>286</v>
      </c>
      <c r="B143" s="25" t="s">
        <v>1</v>
      </c>
      <c r="C143" s="25" t="s">
        <v>46</v>
      </c>
      <c r="D143" s="25" t="s">
        <v>45</v>
      </c>
      <c r="E143" s="25" t="s">
        <v>15</v>
      </c>
      <c r="F143" s="25" t="s">
        <v>3</v>
      </c>
      <c r="G143" s="25" t="s">
        <v>3</v>
      </c>
      <c r="H143" s="25" t="s">
        <v>13</v>
      </c>
      <c r="I143" s="25" t="s">
        <v>48</v>
      </c>
      <c r="J143" s="37" t="s">
        <v>267</v>
      </c>
      <c r="K143" s="63">
        <f>K144</f>
        <v>-2980.1</v>
      </c>
      <c r="L143" s="63">
        <f t="shared" si="62"/>
        <v>-2980.1</v>
      </c>
      <c r="M143" s="58">
        <f t="shared" si="63"/>
        <v>100</v>
      </c>
      <c r="N143" s="17"/>
      <c r="O143" s="17"/>
      <c r="P143" s="17"/>
    </row>
    <row r="144" spans="1:17" s="2" customFormat="1" ht="76.5" customHeight="1">
      <c r="A144" s="25" t="s">
        <v>287</v>
      </c>
      <c r="B144" s="25" t="s">
        <v>86</v>
      </c>
      <c r="C144" s="25" t="s">
        <v>46</v>
      </c>
      <c r="D144" s="25" t="s">
        <v>45</v>
      </c>
      <c r="E144" s="25" t="s">
        <v>15</v>
      </c>
      <c r="F144" s="25" t="s">
        <v>3</v>
      </c>
      <c r="G144" s="25" t="s">
        <v>15</v>
      </c>
      <c r="H144" s="25" t="s">
        <v>13</v>
      </c>
      <c r="I144" s="25" t="s">
        <v>48</v>
      </c>
      <c r="J144" s="37" t="s">
        <v>267</v>
      </c>
      <c r="K144" s="63">
        <v>-2980.1</v>
      </c>
      <c r="L144" s="58">
        <v>-2980.1</v>
      </c>
      <c r="M144" s="58">
        <f t="shared" si="63"/>
        <v>100</v>
      </c>
      <c r="N144" s="17"/>
      <c r="O144" s="17"/>
      <c r="P144" s="17"/>
    </row>
    <row r="145" spans="1:16" s="1" customFormat="1" ht="40.5" customHeight="1">
      <c r="A145" s="25" t="s">
        <v>296</v>
      </c>
      <c r="B145" s="25"/>
      <c r="C145" s="25"/>
      <c r="D145" s="25"/>
      <c r="E145" s="25"/>
      <c r="F145" s="25"/>
      <c r="G145" s="25"/>
      <c r="H145" s="25"/>
      <c r="I145" s="25"/>
      <c r="J145" s="27" t="s">
        <v>50</v>
      </c>
      <c r="K145" s="60">
        <f>K109+K13</f>
        <v>2110375.0999999996</v>
      </c>
      <c r="L145" s="60">
        <f t="shared" ref="L145" si="64">L109+L13</f>
        <v>2096537.7999999998</v>
      </c>
      <c r="M145" s="58">
        <f t="shared" si="63"/>
        <v>99.34432035328696</v>
      </c>
      <c r="N145" s="14"/>
      <c r="O145" s="14"/>
      <c r="P145" s="14"/>
    </row>
    <row r="146" spans="1:16" ht="19.5" customHeight="1">
      <c r="A146" s="10"/>
      <c r="B146" s="7"/>
      <c r="C146" s="7"/>
      <c r="D146" s="7"/>
      <c r="E146" s="7"/>
      <c r="F146" s="7"/>
      <c r="G146" s="7"/>
      <c r="H146" s="7"/>
      <c r="I146" s="7"/>
      <c r="J146" s="8"/>
      <c r="K146" s="11"/>
      <c r="L146" s="11"/>
      <c r="M146" s="11"/>
    </row>
    <row r="147" spans="1:16" ht="24.9" customHeight="1">
      <c r="A147" s="10"/>
      <c r="B147" s="7"/>
      <c r="C147" s="7"/>
      <c r="D147" s="7"/>
      <c r="E147" s="7"/>
      <c r="F147" s="7"/>
      <c r="G147" s="7"/>
      <c r="H147" s="7"/>
      <c r="I147" s="7"/>
      <c r="J147" s="8"/>
      <c r="K147" s="41"/>
      <c r="L147" s="11"/>
      <c r="M147" s="11"/>
    </row>
    <row r="148" spans="1:16" ht="25.2">
      <c r="A148" s="10"/>
      <c r="B148" s="7"/>
      <c r="C148" s="7"/>
      <c r="D148" s="7"/>
      <c r="E148" s="7"/>
      <c r="F148" s="7"/>
      <c r="G148" s="7"/>
      <c r="H148" s="7"/>
      <c r="I148" s="7"/>
      <c r="J148" s="8"/>
      <c r="K148" s="11"/>
      <c r="L148" s="11"/>
      <c r="M148" s="11"/>
    </row>
    <row r="149" spans="1:16" ht="25.2">
      <c r="A149" s="10"/>
      <c r="B149" s="7"/>
      <c r="C149" s="7"/>
      <c r="D149" s="7"/>
      <c r="E149" s="7"/>
      <c r="F149" s="7"/>
      <c r="G149" s="7"/>
      <c r="H149" s="7"/>
      <c r="I149" s="7"/>
      <c r="J149" s="8"/>
      <c r="K149" s="11"/>
      <c r="L149" s="11"/>
      <c r="M149" s="11"/>
    </row>
    <row r="150" spans="1:16" ht="25.2">
      <c r="A150" s="10"/>
      <c r="B150" s="7"/>
      <c r="C150" s="7"/>
      <c r="D150" s="7"/>
      <c r="E150" s="7"/>
      <c r="F150" s="7"/>
      <c r="G150" s="7"/>
      <c r="H150" s="7"/>
      <c r="I150" s="7"/>
      <c r="J150" s="8"/>
      <c r="K150" s="11"/>
      <c r="L150" s="11"/>
      <c r="M150" s="11"/>
    </row>
    <row r="151" spans="1:16" ht="25.2">
      <c r="A151" s="10"/>
      <c r="B151" s="7"/>
      <c r="C151" s="7"/>
      <c r="D151" s="7"/>
      <c r="E151" s="7"/>
      <c r="F151" s="7"/>
      <c r="G151" s="7"/>
      <c r="H151" s="7"/>
      <c r="I151" s="7"/>
      <c r="J151" s="8"/>
      <c r="K151" s="11"/>
      <c r="L151" s="11"/>
      <c r="M151" s="11"/>
    </row>
    <row r="152" spans="1:16" ht="25.2">
      <c r="A152" s="10"/>
      <c r="B152" s="7"/>
      <c r="C152" s="7"/>
      <c r="D152" s="7"/>
      <c r="E152" s="7"/>
      <c r="F152" s="7"/>
      <c r="G152" s="7"/>
      <c r="H152" s="7"/>
      <c r="I152" s="7"/>
      <c r="J152" s="8"/>
      <c r="K152" s="11"/>
      <c r="L152" s="11"/>
      <c r="M152" s="11"/>
    </row>
    <row r="153" spans="1:16" ht="25.2">
      <c r="A153" s="10"/>
      <c r="B153" s="7"/>
      <c r="C153" s="7"/>
      <c r="D153" s="7"/>
      <c r="E153" s="7"/>
      <c r="F153" s="7"/>
      <c r="G153" s="7"/>
      <c r="H153" s="7"/>
      <c r="I153" s="7"/>
      <c r="J153" s="8"/>
      <c r="K153" s="11"/>
      <c r="L153" s="11"/>
      <c r="M153" s="11"/>
    </row>
    <row r="154" spans="1:16" ht="25.2">
      <c r="A154" s="10"/>
      <c r="B154" s="7"/>
      <c r="C154" s="7"/>
      <c r="D154" s="7"/>
      <c r="E154" s="7"/>
      <c r="F154" s="7"/>
      <c r="G154" s="7"/>
      <c r="H154" s="7"/>
      <c r="I154" s="7"/>
      <c r="J154" s="8"/>
      <c r="K154" s="11"/>
      <c r="L154" s="11"/>
      <c r="M154" s="11"/>
    </row>
    <row r="155" spans="1:16" ht="25.2">
      <c r="A155" s="10"/>
      <c r="B155" s="7"/>
      <c r="C155" s="7"/>
      <c r="D155" s="7"/>
      <c r="E155" s="7"/>
      <c r="F155" s="7"/>
      <c r="G155" s="7"/>
      <c r="H155" s="7"/>
      <c r="I155" s="7"/>
      <c r="J155" s="8"/>
      <c r="K155" s="11"/>
      <c r="L155" s="11"/>
      <c r="M155" s="11"/>
    </row>
    <row r="156" spans="1:16" ht="25.2">
      <c r="A156" s="10"/>
      <c r="B156" s="7"/>
      <c r="C156" s="7"/>
      <c r="D156" s="7"/>
      <c r="E156" s="7"/>
      <c r="F156" s="7"/>
      <c r="G156" s="7"/>
      <c r="H156" s="7"/>
      <c r="I156" s="7"/>
      <c r="J156" s="8"/>
      <c r="K156" s="11"/>
      <c r="L156" s="11"/>
      <c r="M156" s="11"/>
    </row>
    <row r="157" spans="1:16" ht="25.2">
      <c r="A157" s="10"/>
      <c r="B157" s="7"/>
      <c r="C157" s="7"/>
      <c r="D157" s="7"/>
      <c r="E157" s="7"/>
      <c r="F157" s="7"/>
      <c r="G157" s="7"/>
      <c r="H157" s="7"/>
      <c r="I157" s="7"/>
      <c r="J157" s="8"/>
      <c r="K157" s="11"/>
      <c r="L157" s="11"/>
      <c r="M157" s="11"/>
    </row>
    <row r="158" spans="1:16" ht="25.2">
      <c r="A158" s="10"/>
      <c r="B158" s="7"/>
      <c r="C158" s="7"/>
      <c r="D158" s="7"/>
      <c r="E158" s="7"/>
      <c r="F158" s="7"/>
      <c r="G158" s="7"/>
      <c r="H158" s="7"/>
      <c r="I158" s="7"/>
      <c r="J158" s="8"/>
      <c r="K158" s="11"/>
      <c r="L158" s="11"/>
      <c r="M158" s="11"/>
    </row>
    <row r="159" spans="1:16" ht="25.2">
      <c r="A159" s="7"/>
      <c r="B159" s="7"/>
      <c r="C159" s="7"/>
      <c r="D159" s="7"/>
      <c r="E159" s="7"/>
      <c r="F159" s="7"/>
      <c r="G159" s="7"/>
      <c r="H159" s="7"/>
      <c r="I159" s="7"/>
      <c r="J159" s="8"/>
      <c r="K159" s="11"/>
      <c r="L159" s="11"/>
      <c r="M159" s="11"/>
    </row>
    <row r="160" spans="1:16" ht="25.2">
      <c r="A160" s="7"/>
      <c r="B160" s="7"/>
      <c r="C160" s="7"/>
      <c r="D160" s="7"/>
      <c r="E160" s="7"/>
      <c r="F160" s="7"/>
      <c r="G160" s="7"/>
      <c r="H160" s="7"/>
      <c r="I160" s="7"/>
      <c r="J160" s="8"/>
      <c r="K160" s="11"/>
      <c r="L160" s="11"/>
      <c r="M160" s="11"/>
    </row>
    <row r="161" spans="1:13" ht="25.2">
      <c r="A161" s="7"/>
      <c r="B161" s="7"/>
      <c r="C161" s="7"/>
      <c r="D161" s="7"/>
      <c r="E161" s="7"/>
      <c r="F161" s="7"/>
      <c r="G161" s="7"/>
      <c r="H161" s="7"/>
      <c r="I161" s="7"/>
      <c r="J161" s="8"/>
      <c r="K161" s="11"/>
      <c r="L161" s="11"/>
      <c r="M161" s="11"/>
    </row>
  </sheetData>
  <mergeCells count="12">
    <mergeCell ref="M10:M11"/>
    <mergeCell ref="K10:K11"/>
    <mergeCell ref="A9:M9"/>
    <mergeCell ref="K2:M2"/>
    <mergeCell ref="G7:K7"/>
    <mergeCell ref="K4:M4"/>
    <mergeCell ref="B10:I10"/>
    <mergeCell ref="A10:A11"/>
    <mergeCell ref="J10:J11"/>
    <mergeCell ref="K8:M8"/>
    <mergeCell ref="J3:N3"/>
    <mergeCell ref="L10:L11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27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2013-2016</vt:lpstr>
      <vt:lpstr>'доходы 2013-2016'!Заголовки_для_печати</vt:lpstr>
      <vt:lpstr>'доходы 2013-2016'!Область_печати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ПК</cp:lastModifiedBy>
  <cp:lastPrinted>2016-12-27T10:13:46Z</cp:lastPrinted>
  <dcterms:created xsi:type="dcterms:W3CDTF">2004-12-16T09:43:57Z</dcterms:created>
  <dcterms:modified xsi:type="dcterms:W3CDTF">2017-03-15T09:48:17Z</dcterms:modified>
</cp:coreProperties>
</file>