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7" i="1"/>
  <c r="H11"/>
  <c r="H13"/>
  <c r="H14"/>
  <c r="H15"/>
  <c r="H16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F20"/>
  <c r="F25"/>
  <c r="F30"/>
  <c r="F36"/>
  <c r="F39"/>
  <c r="F45"/>
  <c r="F48"/>
  <c r="F50"/>
  <c r="F52"/>
  <c r="F6" l="1"/>
  <c r="E52" l="1"/>
  <c r="F16"/>
  <c r="F14"/>
  <c r="E50"/>
  <c r="E48"/>
  <c r="E45"/>
  <c r="E39"/>
  <c r="E36"/>
  <c r="E30"/>
  <c r="E25"/>
  <c r="E20"/>
  <c r="E16"/>
  <c r="E14"/>
  <c r="E6"/>
  <c r="D50"/>
  <c r="D48"/>
  <c r="D45"/>
  <c r="D39"/>
  <c r="D36"/>
  <c r="D30"/>
  <c r="D25"/>
  <c r="D20"/>
  <c r="D16"/>
  <c r="D14"/>
  <c r="D6"/>
  <c r="D52" l="1"/>
  <c r="H8" l="1"/>
  <c r="H9"/>
  <c r="H10"/>
  <c r="H6" l="1"/>
  <c r="G6"/>
</calcChain>
</file>

<file path=xl/sharedStrings.xml><?xml version="1.0" encoding="utf-8"?>
<sst xmlns="http://schemas.openxmlformats.org/spreadsheetml/2006/main" count="156" uniqueCount="151">
  <si>
    <t>№ п/п</t>
  </si>
  <si>
    <t>Название</t>
  </si>
  <si>
    <t>Раздел-подраздел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</si>
  <si>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</si>
  <si>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</si>
  <si>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</si>
  <si>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</si>
  <si>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</si>
  <si>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</si>
  <si>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</si>
  <si>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</si>
  <si>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</si>
  <si>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</si>
  <si>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</si>
  <si>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</si>
  <si>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</si>
  <si>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</si>
  <si>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</si>
  <si>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</si>
  <si>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</si>
  <si>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</si>
  <si>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</si>
  <si>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</si>
  <si>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</si>
  <si>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</si>
  <si>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</si>
  <si>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</si>
  <si>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</si>
  <si>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</si>
  <si>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</si>
  <si>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</si>
  <si>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</si>
  <si>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</si>
  <si>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</si>
  <si>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</si>
  <si>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</si>
  <si>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</si>
  <si>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</si>
  <si>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</si>
  <si>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</si>
  <si>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</si>
  <si>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</si>
  <si>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</si>
  <si>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</si>
  <si>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</si>
  <si>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</si>
  <si>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</si>
  <si>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</si>
  <si>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</si>
  <si>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</si>
  <si>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</si>
  <si>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</si>
  <si>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</si>
  <si>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</si>
  <si>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</si>
  <si>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</si>
  <si>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</si>
  <si>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</si>
  <si>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</si>
  <si>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</si>
  <si>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</si>
  <si>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</si>
  <si>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</si>
  <si>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</si>
  <si>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</si>
  <si>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</si>
  <si>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</si>
  <si>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</si>
  <si>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</si>
  <si>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</si>
  <si>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</si>
  <si>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</si>
  <si>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</si>
  <si>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</si>
  <si>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</si>
  <si>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</si>
  <si>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</si>
  <si>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</si>
  <si>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</si>
  <si>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</si>
  <si>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</si>
  <si>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</si>
  <si>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</si>
  <si>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</si>
  <si>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</si>
  <si>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</si>
  <si>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</si>
  <si>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</si>
  <si>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</si>
  <si>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</si>
  <si>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</si>
  <si>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</si>
  <si>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</si>
  <si>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</si>
  <si>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</si>
  <si>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</si>
  <si>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</si>
  <si>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</si>
  <si>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</si>
  <si>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</si>
  <si>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</si>
  <si>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</si>
  <si>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</si>
  <si>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</si>
  <si>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</si>
  <si>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</si>
  <si>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</si>
  <si>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</si>
  <si>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</si>
  <si>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</si>
  <si>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</si>
  <si>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</si>
  <si>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</si>
  <si>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</si>
  <si>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</si>
  <si>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</si>
  <si>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</si>
  <si>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</si>
  <si>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</si>
  <si>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</si>
  <si>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</si>
  <si>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</si>
  <si>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</si>
  <si>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</si>
  <si>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 xml:space="preserve">Первоначальный бюджет </t>
  </si>
  <si>
    <t xml:space="preserve">Уточненный бюджет </t>
  </si>
  <si>
    <t>Исполнено</t>
  </si>
  <si>
    <t xml:space="preserve">Отклонение </t>
  </si>
  <si>
    <t>Процент отклонения</t>
  </si>
  <si>
    <t>Причины отклонений 5 % и более</t>
  </si>
  <si>
    <t>6=5-4</t>
  </si>
  <si>
    <t>(тыс. рублей)</t>
  </si>
  <si>
    <t>0703</t>
  </si>
  <si>
    <t>Другие вопросы в области физической культуры и спорта</t>
  </si>
  <si>
    <t>1105</t>
  </si>
  <si>
    <t>7</t>
  </si>
  <si>
    <t xml:space="preserve">Обслуживание государственного внутреннего и муниципального долга </t>
  </si>
  <si>
    <t>1300</t>
  </si>
  <si>
    <t>1301</t>
  </si>
  <si>
    <t>43</t>
  </si>
  <si>
    <t>44</t>
  </si>
  <si>
    <t>45</t>
  </si>
  <si>
    <t>Судебная система</t>
  </si>
  <si>
    <t>0105</t>
  </si>
  <si>
    <t>0314</t>
  </si>
  <si>
    <t>Дополнительное образование детей</t>
  </si>
  <si>
    <t>Всего</t>
  </si>
  <si>
    <t>Оплата работ по "факту" на основании актов выполненных работ</t>
  </si>
  <si>
    <t>В связи с дополнительным выделением бюджетных ассигнований в ноябре и декабре 2018 года субсидии по общеобразовательному процессу, а так же в связи в связи с длительностью конкурсных процедур, использовать средства субсидии в полном объеме не представилось возможным.</t>
  </si>
  <si>
    <t>В связи с меньшим количеством посещений детского сада, произошла экономия по субсидии на компенсацию части родительской платы.</t>
  </si>
  <si>
    <t xml:space="preserve">Исполнение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за 2018 год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</si>
</sst>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9" fontId="2" fillId="0" borderId="1" xfId="1" applyNumberFormat="1" applyFont="1" applyBorder="1" applyAlignment="1">
      <alignment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1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2"/>
  <sheetViews>
    <sheetView tabSelected="1" workbookViewId="0">
      <selection activeCell="B3" sqref="B3"/>
    </sheetView>
  </sheetViews>
  <sheetFormatPr defaultColWidth="9.109375" defaultRowHeight="15.6"/>
  <cols>
    <col min="1" max="1" width="3.88671875" style="8" customWidth="1"/>
    <col min="2" max="2" width="56" style="8" customWidth="1"/>
    <col min="3" max="3" width="11" style="8" customWidth="1"/>
    <col min="4" max="4" width="20.44140625" style="8" customWidth="1"/>
    <col min="5" max="5" width="19.109375" style="8" customWidth="1"/>
    <col min="6" max="6" width="14.109375" style="8" customWidth="1"/>
    <col min="7" max="7" width="13.88671875" style="8" customWidth="1"/>
    <col min="8" max="8" width="15.44140625" style="8" customWidth="1"/>
    <col min="9" max="9" width="50.33203125" style="8" customWidth="1"/>
    <col min="10" max="16384" width="9.109375" style="8"/>
  </cols>
  <sheetData>
    <row r="2" spans="1:9" ht="38.25" customHeight="1">
      <c r="B2" s="22" t="s">
        <v>150</v>
      </c>
      <c r="C2" s="22"/>
      <c r="D2" s="22"/>
      <c r="E2" s="22"/>
      <c r="F2" s="22"/>
      <c r="G2" s="22"/>
      <c r="H2" s="22"/>
      <c r="I2" s="22"/>
    </row>
    <row r="3" spans="1:9">
      <c r="I3" s="16" t="s">
        <v>131</v>
      </c>
    </row>
    <row r="4" spans="1:9" ht="46.8">
      <c r="A4" s="9" t="s">
        <v>0</v>
      </c>
      <c r="B4" s="9" t="s">
        <v>1</v>
      </c>
      <c r="C4" s="9" t="s">
        <v>2</v>
      </c>
      <c r="D4" s="9" t="s">
        <v>124</v>
      </c>
      <c r="E4" s="9" t="s">
        <v>125</v>
      </c>
      <c r="F4" s="9" t="s">
        <v>126</v>
      </c>
      <c r="G4" s="9" t="s">
        <v>127</v>
      </c>
      <c r="H4" s="9" t="s">
        <v>128</v>
      </c>
      <c r="I4" s="9" t="s">
        <v>129</v>
      </c>
    </row>
    <row r="5" spans="1:9">
      <c r="A5" s="10"/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 t="s">
        <v>130</v>
      </c>
      <c r="H5" s="10">
        <v>7</v>
      </c>
      <c r="I5" s="10">
        <v>8</v>
      </c>
    </row>
    <row r="6" spans="1:9">
      <c r="A6" s="1" t="s">
        <v>3</v>
      </c>
      <c r="B6" s="2" t="s">
        <v>4</v>
      </c>
      <c r="C6" s="1" t="s">
        <v>5</v>
      </c>
      <c r="D6" s="4">
        <f>D7+D8+D9+D11+D13+D12+D10</f>
        <v>208510.88300000003</v>
      </c>
      <c r="E6" s="4">
        <f t="shared" ref="E6" si="0">E7+E8+E9+E11+E13+E12+E10</f>
        <v>225381.59999999998</v>
      </c>
      <c r="F6" s="4">
        <f>F7+F8+F9+F11+F13+F10+F12</f>
        <v>218625.8</v>
      </c>
      <c r="G6" s="7">
        <f>F6-E6</f>
        <v>-6755.7999999999884</v>
      </c>
      <c r="H6" s="14">
        <f>100-(F6/E6*100)</f>
        <v>2.9974940279064413</v>
      </c>
      <c r="I6" s="11"/>
    </row>
    <row r="7" spans="1:9" ht="46.8">
      <c r="A7" s="3" t="s">
        <v>6</v>
      </c>
      <c r="B7" s="2" t="s">
        <v>7</v>
      </c>
      <c r="C7" s="3" t="s">
        <v>8</v>
      </c>
      <c r="D7" s="5">
        <v>7232.14</v>
      </c>
      <c r="E7" s="5">
        <v>7884.1</v>
      </c>
      <c r="F7" s="5">
        <v>7827</v>
      </c>
      <c r="G7" s="7">
        <f t="shared" ref="G7:G52" si="1">F7-E7</f>
        <v>-57.100000000000364</v>
      </c>
      <c r="H7" s="14">
        <f>100-(F7/E7*100)</f>
        <v>0.72424246267804904</v>
      </c>
      <c r="I7" s="11"/>
    </row>
    <row r="8" spans="1:9" ht="62.4">
      <c r="A8" s="1" t="s">
        <v>9</v>
      </c>
      <c r="B8" s="2" t="s">
        <v>10</v>
      </c>
      <c r="C8" s="3" t="s">
        <v>11</v>
      </c>
      <c r="D8" s="5">
        <v>4663.5429999999997</v>
      </c>
      <c r="E8" s="5">
        <v>4864.2</v>
      </c>
      <c r="F8" s="5">
        <v>4756.3999999999996</v>
      </c>
      <c r="G8" s="7">
        <f t="shared" si="1"/>
        <v>-107.80000000000018</v>
      </c>
      <c r="H8" s="14">
        <f t="shared" ref="H8:H52" si="2">100-(F8/E8*100)</f>
        <v>2.2161917684305763</v>
      </c>
      <c r="I8" s="11"/>
    </row>
    <row r="9" spans="1:9" ht="62.4">
      <c r="A9" s="1" t="s">
        <v>12</v>
      </c>
      <c r="B9" s="2" t="s">
        <v>13</v>
      </c>
      <c r="C9" s="3" t="s">
        <v>14</v>
      </c>
      <c r="D9" s="5">
        <v>155650.70000000001</v>
      </c>
      <c r="E9" s="5">
        <v>180522.3</v>
      </c>
      <c r="F9" s="5">
        <v>174290.4</v>
      </c>
      <c r="G9" s="7">
        <f t="shared" si="1"/>
        <v>-6231.8999999999942</v>
      </c>
      <c r="H9" s="14">
        <f t="shared" si="2"/>
        <v>3.4521496790147239</v>
      </c>
      <c r="I9" s="11"/>
    </row>
    <row r="10" spans="1:9" ht="31.2">
      <c r="A10" s="1"/>
      <c r="B10" s="2" t="s">
        <v>142</v>
      </c>
      <c r="C10" s="3" t="s">
        <v>143</v>
      </c>
      <c r="D10" s="5">
        <v>26.7</v>
      </c>
      <c r="E10" s="5">
        <v>85.4</v>
      </c>
      <c r="F10" s="5">
        <v>7.4</v>
      </c>
      <c r="G10" s="7">
        <f t="shared" si="1"/>
        <v>-78</v>
      </c>
      <c r="H10" s="14">
        <f t="shared" si="2"/>
        <v>91.334894613583145</v>
      </c>
      <c r="I10" s="11" t="s">
        <v>147</v>
      </c>
    </row>
    <row r="11" spans="1:9" ht="46.8">
      <c r="A11" s="3" t="s">
        <v>15</v>
      </c>
      <c r="B11" s="2" t="s">
        <v>17</v>
      </c>
      <c r="C11" s="3" t="s">
        <v>18</v>
      </c>
      <c r="D11" s="5">
        <v>27296.7</v>
      </c>
      <c r="E11" s="5">
        <v>27683.4</v>
      </c>
      <c r="F11" s="5">
        <v>27554.6</v>
      </c>
      <c r="G11" s="7">
        <f t="shared" si="1"/>
        <v>-128.80000000000291</v>
      </c>
      <c r="H11" s="14">
        <f t="shared" si="2"/>
        <v>0.46526076999214183</v>
      </c>
      <c r="I11" s="11"/>
    </row>
    <row r="12" spans="1:9">
      <c r="A12" s="1" t="s">
        <v>16</v>
      </c>
      <c r="B12" s="2" t="s">
        <v>20</v>
      </c>
      <c r="C12" s="3" t="s">
        <v>21</v>
      </c>
      <c r="D12" s="5">
        <v>5000</v>
      </c>
      <c r="E12" s="5">
        <v>0</v>
      </c>
      <c r="F12" s="21">
        <v>0</v>
      </c>
      <c r="G12" s="7">
        <f t="shared" si="1"/>
        <v>0</v>
      </c>
      <c r="H12" s="14">
        <v>0</v>
      </c>
      <c r="I12" s="11"/>
    </row>
    <row r="13" spans="1:9">
      <c r="A13" s="1" t="s">
        <v>135</v>
      </c>
      <c r="B13" s="2" t="s">
        <v>23</v>
      </c>
      <c r="C13" s="3" t="s">
        <v>24</v>
      </c>
      <c r="D13" s="5">
        <v>8641.1</v>
      </c>
      <c r="E13" s="5">
        <v>4342.2</v>
      </c>
      <c r="F13" s="5">
        <v>4190</v>
      </c>
      <c r="G13" s="7">
        <f t="shared" si="1"/>
        <v>-152.19999999999982</v>
      </c>
      <c r="H13" s="14">
        <f t="shared" si="2"/>
        <v>3.5051356455253</v>
      </c>
      <c r="I13" s="11"/>
    </row>
    <row r="14" spans="1:9">
      <c r="A14" s="3" t="s">
        <v>19</v>
      </c>
      <c r="B14" s="2" t="s">
        <v>26</v>
      </c>
      <c r="C14" s="3" t="s">
        <v>27</v>
      </c>
      <c r="D14" s="5">
        <f t="shared" ref="D14:E14" si="3">D15</f>
        <v>453.5</v>
      </c>
      <c r="E14" s="5">
        <f t="shared" si="3"/>
        <v>494.9</v>
      </c>
      <c r="F14" s="5">
        <f>F15</f>
        <v>479.4</v>
      </c>
      <c r="G14" s="7">
        <f t="shared" si="1"/>
        <v>-15.5</v>
      </c>
      <c r="H14" s="14">
        <f t="shared" si="2"/>
        <v>3.1319458476459943</v>
      </c>
      <c r="I14" s="11"/>
    </row>
    <row r="15" spans="1:9">
      <c r="A15" s="1" t="s">
        <v>22</v>
      </c>
      <c r="B15" s="2" t="s">
        <v>29</v>
      </c>
      <c r="C15" s="3" t="s">
        <v>30</v>
      </c>
      <c r="D15" s="5">
        <v>453.5</v>
      </c>
      <c r="E15" s="5">
        <v>494.9</v>
      </c>
      <c r="F15" s="5">
        <v>479.4</v>
      </c>
      <c r="G15" s="7">
        <f t="shared" si="1"/>
        <v>-15.5</v>
      </c>
      <c r="H15" s="14">
        <f t="shared" si="2"/>
        <v>3.1319458476459943</v>
      </c>
      <c r="I15" s="11"/>
    </row>
    <row r="16" spans="1:9" ht="31.2">
      <c r="A16" s="1" t="s">
        <v>25</v>
      </c>
      <c r="B16" s="2" t="s">
        <v>32</v>
      </c>
      <c r="C16" s="3" t="s">
        <v>33</v>
      </c>
      <c r="D16" s="5">
        <f>D17++D18+D19</f>
        <v>33337.1</v>
      </c>
      <c r="E16" s="5">
        <f>E17++E18+E19</f>
        <v>26537.599999999999</v>
      </c>
      <c r="F16" s="5">
        <f>F17+F18</f>
        <v>26068.5</v>
      </c>
      <c r="G16" s="7">
        <f t="shared" si="1"/>
        <v>-469.09999999999854</v>
      </c>
      <c r="H16" s="14">
        <f t="shared" si="2"/>
        <v>1.7676805739780548</v>
      </c>
      <c r="I16" s="11"/>
    </row>
    <row r="17" spans="1:9" ht="46.8">
      <c r="A17" s="3" t="s">
        <v>28</v>
      </c>
      <c r="B17" s="2" t="s">
        <v>35</v>
      </c>
      <c r="C17" s="3" t="s">
        <v>36</v>
      </c>
      <c r="D17" s="5">
        <v>31902.1</v>
      </c>
      <c r="E17" s="5">
        <v>25532.799999999999</v>
      </c>
      <c r="F17" s="5">
        <v>25063.7</v>
      </c>
      <c r="G17" s="7">
        <f t="shared" si="1"/>
        <v>-469.09999999999854</v>
      </c>
      <c r="H17" s="14">
        <f t="shared" si="2"/>
        <v>1.8372446421857376</v>
      </c>
      <c r="I17" s="11"/>
    </row>
    <row r="18" spans="1:9">
      <c r="A18" s="1" t="s">
        <v>31</v>
      </c>
      <c r="B18" s="2" t="s">
        <v>38</v>
      </c>
      <c r="C18" s="3" t="s">
        <v>39</v>
      </c>
      <c r="D18" s="5">
        <v>680</v>
      </c>
      <c r="E18" s="5">
        <v>1004.8</v>
      </c>
      <c r="F18" s="5">
        <v>1004.8</v>
      </c>
      <c r="G18" s="7">
        <f t="shared" si="1"/>
        <v>0</v>
      </c>
      <c r="H18" s="14">
        <f t="shared" si="2"/>
        <v>0</v>
      </c>
      <c r="I18" s="11"/>
    </row>
    <row r="19" spans="1:9">
      <c r="A19" s="1" t="s">
        <v>34</v>
      </c>
      <c r="B19" s="2"/>
      <c r="C19" s="3" t="s">
        <v>144</v>
      </c>
      <c r="D19" s="5">
        <v>755</v>
      </c>
      <c r="E19" s="5">
        <v>0</v>
      </c>
      <c r="F19" s="5">
        <v>0</v>
      </c>
      <c r="G19" s="7">
        <f t="shared" si="1"/>
        <v>0</v>
      </c>
      <c r="H19" s="14">
        <v>0</v>
      </c>
      <c r="I19" s="11"/>
    </row>
    <row r="20" spans="1:9">
      <c r="A20" s="1" t="s">
        <v>37</v>
      </c>
      <c r="B20" s="2" t="s">
        <v>41</v>
      </c>
      <c r="C20" s="3" t="s">
        <v>42</v>
      </c>
      <c r="D20" s="5">
        <f t="shared" ref="D20:E20" si="4">+D22+D24+D23+D21</f>
        <v>135722</v>
      </c>
      <c r="E20" s="5">
        <f t="shared" si="4"/>
        <v>136132.29999999999</v>
      </c>
      <c r="F20" s="5">
        <f>+F22+F24+F23+F21</f>
        <v>135716.79999999999</v>
      </c>
      <c r="G20" s="7">
        <f t="shared" si="1"/>
        <v>-415.5</v>
      </c>
      <c r="H20" s="14">
        <f t="shared" si="2"/>
        <v>0.30521779180988062</v>
      </c>
      <c r="I20" s="11"/>
    </row>
    <row r="21" spans="1:9">
      <c r="A21" s="3" t="s">
        <v>40</v>
      </c>
      <c r="B21" s="2" t="s">
        <v>44</v>
      </c>
      <c r="C21" s="3" t="s">
        <v>45</v>
      </c>
      <c r="D21" s="5">
        <v>2200</v>
      </c>
      <c r="E21" s="5">
        <v>714.9</v>
      </c>
      <c r="F21" s="5">
        <v>714.8</v>
      </c>
      <c r="G21" s="7">
        <f t="shared" si="1"/>
        <v>-0.10000000000002274</v>
      </c>
      <c r="H21" s="14">
        <f t="shared" si="2"/>
        <v>1.3987970345510803E-2</v>
      </c>
      <c r="I21" s="11"/>
    </row>
    <row r="22" spans="1:9">
      <c r="A22" s="1" t="s">
        <v>43</v>
      </c>
      <c r="B22" s="2" t="s">
        <v>47</v>
      </c>
      <c r="C22" s="3" t="s">
        <v>48</v>
      </c>
      <c r="D22" s="5">
        <v>23620.400000000001</v>
      </c>
      <c r="E22" s="5">
        <v>22860.2</v>
      </c>
      <c r="F22" s="5">
        <v>22860.2</v>
      </c>
      <c r="G22" s="7">
        <f t="shared" si="1"/>
        <v>0</v>
      </c>
      <c r="H22" s="14">
        <f t="shared" si="2"/>
        <v>0</v>
      </c>
      <c r="I22" s="11"/>
    </row>
    <row r="23" spans="1:9">
      <c r="A23" s="1" t="s">
        <v>46</v>
      </c>
      <c r="B23" s="2" t="s">
        <v>50</v>
      </c>
      <c r="C23" s="3" t="s">
        <v>51</v>
      </c>
      <c r="D23" s="20">
        <v>78413.399999999994</v>
      </c>
      <c r="E23" s="20">
        <v>67091.5</v>
      </c>
      <c r="F23" s="5">
        <v>66717.899999999994</v>
      </c>
      <c r="G23" s="7">
        <f t="shared" si="1"/>
        <v>-373.60000000000582</v>
      </c>
      <c r="H23" s="14">
        <f t="shared" si="2"/>
        <v>0.55685146404537988</v>
      </c>
      <c r="I23" s="11"/>
    </row>
    <row r="24" spans="1:9">
      <c r="A24" s="1" t="s">
        <v>49</v>
      </c>
      <c r="B24" s="2" t="s">
        <v>53</v>
      </c>
      <c r="C24" s="3" t="s">
        <v>54</v>
      </c>
      <c r="D24" s="5">
        <v>31488.2</v>
      </c>
      <c r="E24" s="5">
        <v>45465.7</v>
      </c>
      <c r="F24" s="5">
        <v>45423.9</v>
      </c>
      <c r="G24" s="7">
        <f t="shared" si="1"/>
        <v>-41.799999999995634</v>
      </c>
      <c r="H24" s="14">
        <f t="shared" si="2"/>
        <v>9.1937438552562867E-2</v>
      </c>
      <c r="I24" s="11"/>
    </row>
    <row r="25" spans="1:9" ht="31.2">
      <c r="A25" s="3" t="s">
        <v>52</v>
      </c>
      <c r="B25" s="2" t="s">
        <v>56</v>
      </c>
      <c r="C25" s="3" t="s">
        <v>57</v>
      </c>
      <c r="D25" s="5">
        <f t="shared" ref="D25:E25" si="5">D26+D27+D28+D29</f>
        <v>754854.20000000007</v>
      </c>
      <c r="E25" s="5">
        <f t="shared" si="5"/>
        <v>1001409.4999999999</v>
      </c>
      <c r="F25" s="15">
        <f>F26+F27+F28+F29</f>
        <v>946602.59999999986</v>
      </c>
      <c r="G25" s="7">
        <f t="shared" si="1"/>
        <v>-54806.900000000023</v>
      </c>
      <c r="H25" s="14">
        <f t="shared" si="2"/>
        <v>5.4729758405527349</v>
      </c>
      <c r="I25" s="11" t="s">
        <v>147</v>
      </c>
    </row>
    <row r="26" spans="1:9">
      <c r="A26" s="1" t="s">
        <v>55</v>
      </c>
      <c r="B26" s="2" t="s">
        <v>59</v>
      </c>
      <c r="C26" s="3" t="s">
        <v>60</v>
      </c>
      <c r="D26" s="5">
        <v>149559.5</v>
      </c>
      <c r="E26" s="5">
        <v>137842.20000000001</v>
      </c>
      <c r="F26" s="5">
        <v>132570.1</v>
      </c>
      <c r="G26" s="7">
        <f t="shared" si="1"/>
        <v>-5272.1000000000058</v>
      </c>
      <c r="H26" s="14">
        <f t="shared" si="2"/>
        <v>3.8247358211055911</v>
      </c>
      <c r="I26" s="11"/>
    </row>
    <row r="27" spans="1:9" ht="31.2">
      <c r="A27" s="1" t="s">
        <v>58</v>
      </c>
      <c r="B27" s="2" t="s">
        <v>62</v>
      </c>
      <c r="C27" s="3" t="s">
        <v>63</v>
      </c>
      <c r="D27" s="5">
        <v>527503.5</v>
      </c>
      <c r="E27" s="5">
        <v>764788.2</v>
      </c>
      <c r="F27" s="5">
        <v>718835.7</v>
      </c>
      <c r="G27" s="7">
        <f t="shared" si="1"/>
        <v>-45952.5</v>
      </c>
      <c r="H27" s="14">
        <f t="shared" si="2"/>
        <v>6.0085262821785221</v>
      </c>
      <c r="I27" s="11" t="s">
        <v>147</v>
      </c>
    </row>
    <row r="28" spans="1:9">
      <c r="A28" s="1" t="s">
        <v>61</v>
      </c>
      <c r="B28" s="2" t="s">
        <v>65</v>
      </c>
      <c r="C28" s="3" t="s">
        <v>66</v>
      </c>
      <c r="D28" s="5">
        <v>58049.4</v>
      </c>
      <c r="E28" s="5">
        <v>78866.399999999994</v>
      </c>
      <c r="F28" s="5">
        <v>75559.600000000006</v>
      </c>
      <c r="G28" s="7">
        <f t="shared" si="1"/>
        <v>-3306.7999999999884</v>
      </c>
      <c r="H28" s="14">
        <f t="shared" si="2"/>
        <v>4.1929135855066164</v>
      </c>
      <c r="I28" s="11"/>
    </row>
    <row r="29" spans="1:9" ht="31.2">
      <c r="A29" s="3" t="s">
        <v>64</v>
      </c>
      <c r="B29" s="2" t="s">
        <v>68</v>
      </c>
      <c r="C29" s="3" t="s">
        <v>69</v>
      </c>
      <c r="D29" s="5">
        <v>19741.8</v>
      </c>
      <c r="E29" s="5">
        <v>19912.7</v>
      </c>
      <c r="F29" s="5">
        <v>19637.2</v>
      </c>
      <c r="G29" s="7">
        <f t="shared" si="1"/>
        <v>-275.5</v>
      </c>
      <c r="H29" s="14">
        <f t="shared" si="2"/>
        <v>1.3835391483826953</v>
      </c>
      <c r="I29" s="11"/>
    </row>
    <row r="30" spans="1:9">
      <c r="A30" s="1" t="s">
        <v>67</v>
      </c>
      <c r="B30" s="2" t="s">
        <v>71</v>
      </c>
      <c r="C30" s="3" t="s">
        <v>72</v>
      </c>
      <c r="D30" s="5">
        <f t="shared" ref="D30:E30" si="6">D31+D33+D34+D35+D32</f>
        <v>525159.6</v>
      </c>
      <c r="E30" s="5">
        <f t="shared" si="6"/>
        <v>563373.30000000005</v>
      </c>
      <c r="F30" s="5">
        <f>F31+F32+F34+F35+F33</f>
        <v>537214.70000000007</v>
      </c>
      <c r="G30" s="7">
        <f t="shared" si="1"/>
        <v>-26158.599999999977</v>
      </c>
      <c r="H30" s="14">
        <f t="shared" si="2"/>
        <v>4.6432090409680313</v>
      </c>
      <c r="I30" s="11"/>
    </row>
    <row r="31" spans="1:9" ht="109.2">
      <c r="A31" s="1" t="s">
        <v>70</v>
      </c>
      <c r="B31" s="2" t="s">
        <v>74</v>
      </c>
      <c r="C31" s="3" t="s">
        <v>75</v>
      </c>
      <c r="D31" s="5">
        <v>136239</v>
      </c>
      <c r="E31" s="5">
        <v>144872.5</v>
      </c>
      <c r="F31" s="5">
        <v>136313.60000000001</v>
      </c>
      <c r="G31" s="7">
        <f t="shared" si="1"/>
        <v>-8558.8999999999942</v>
      </c>
      <c r="H31" s="14">
        <f t="shared" si="2"/>
        <v>5.9078845191461511</v>
      </c>
      <c r="I31" s="18" t="s">
        <v>148</v>
      </c>
    </row>
    <row r="32" spans="1:9" ht="109.2">
      <c r="A32" s="1" t="s">
        <v>73</v>
      </c>
      <c r="B32" s="2" t="s">
        <v>77</v>
      </c>
      <c r="C32" s="3" t="s">
        <v>78</v>
      </c>
      <c r="D32" s="5">
        <v>230684.1</v>
      </c>
      <c r="E32" s="5">
        <v>247890.9</v>
      </c>
      <c r="F32" s="5">
        <v>234539.6</v>
      </c>
      <c r="G32" s="7">
        <f t="shared" si="1"/>
        <v>-13351.299999999988</v>
      </c>
      <c r="H32" s="14">
        <f t="shared" si="2"/>
        <v>5.3859580968885865</v>
      </c>
      <c r="I32" s="11" t="s">
        <v>148</v>
      </c>
    </row>
    <row r="33" spans="1:9">
      <c r="A33" s="3" t="s">
        <v>76</v>
      </c>
      <c r="B33" s="2" t="s">
        <v>145</v>
      </c>
      <c r="C33" s="3" t="s">
        <v>132</v>
      </c>
      <c r="D33" s="5">
        <v>82230.100000000006</v>
      </c>
      <c r="E33" s="5">
        <v>95612.7</v>
      </c>
      <c r="F33" s="5">
        <v>93759.8</v>
      </c>
      <c r="G33" s="7">
        <f t="shared" si="1"/>
        <v>-1852.8999999999942</v>
      </c>
      <c r="H33" s="14">
        <f t="shared" si="2"/>
        <v>1.9379224726422279</v>
      </c>
      <c r="I33" s="11"/>
    </row>
    <row r="34" spans="1:9">
      <c r="A34" s="1" t="s">
        <v>79</v>
      </c>
      <c r="B34" s="2" t="s">
        <v>80</v>
      </c>
      <c r="C34" s="3" t="s">
        <v>81</v>
      </c>
      <c r="D34" s="5">
        <v>19063.599999999999</v>
      </c>
      <c r="E34" s="5">
        <v>19223.400000000001</v>
      </c>
      <c r="F34" s="5">
        <v>18569.400000000001</v>
      </c>
      <c r="G34" s="7">
        <f t="shared" si="1"/>
        <v>-654</v>
      </c>
      <c r="H34" s="14">
        <f t="shared" si="2"/>
        <v>3.4021036861325342</v>
      </c>
      <c r="I34" s="11"/>
    </row>
    <row r="35" spans="1:9">
      <c r="A35" s="1" t="s">
        <v>82</v>
      </c>
      <c r="B35" s="2" t="s">
        <v>83</v>
      </c>
      <c r="C35" s="3" t="s">
        <v>84</v>
      </c>
      <c r="D35" s="5">
        <v>56942.8</v>
      </c>
      <c r="E35" s="5">
        <v>55773.8</v>
      </c>
      <c r="F35" s="5">
        <v>54032.3</v>
      </c>
      <c r="G35" s="7">
        <f t="shared" si="1"/>
        <v>-1741.5</v>
      </c>
      <c r="H35" s="14">
        <f t="shared" si="2"/>
        <v>3.1224338309385473</v>
      </c>
      <c r="I35" s="11"/>
    </row>
    <row r="36" spans="1:9">
      <c r="A36" s="1" t="s">
        <v>85</v>
      </c>
      <c r="B36" s="2" t="s">
        <v>86</v>
      </c>
      <c r="C36" s="3" t="s">
        <v>87</v>
      </c>
      <c r="D36" s="5">
        <f t="shared" ref="D36:E36" si="7">D37+D38</f>
        <v>129346.5</v>
      </c>
      <c r="E36" s="5">
        <f t="shared" si="7"/>
        <v>135631.70000000001</v>
      </c>
      <c r="F36" s="5">
        <f>F37+F38</f>
        <v>132033.4</v>
      </c>
      <c r="G36" s="7">
        <f t="shared" si="1"/>
        <v>-3598.3000000000175</v>
      </c>
      <c r="H36" s="14">
        <f t="shared" si="2"/>
        <v>2.6529933636458338</v>
      </c>
      <c r="I36" s="11"/>
    </row>
    <row r="37" spans="1:9">
      <c r="A37" s="3" t="s">
        <v>88</v>
      </c>
      <c r="B37" s="2" t="s">
        <v>89</v>
      </c>
      <c r="C37" s="3" t="s">
        <v>90</v>
      </c>
      <c r="D37" s="5">
        <v>86413.1</v>
      </c>
      <c r="E37" s="5">
        <v>88161.4</v>
      </c>
      <c r="F37" s="5">
        <v>85670.5</v>
      </c>
      <c r="G37" s="7">
        <f t="shared" si="1"/>
        <v>-2490.8999999999942</v>
      </c>
      <c r="H37" s="14">
        <f t="shared" si="2"/>
        <v>2.8253861667351003</v>
      </c>
      <c r="I37" s="11"/>
    </row>
    <row r="38" spans="1:9">
      <c r="A38" s="1" t="s">
        <v>91</v>
      </c>
      <c r="B38" s="2" t="s">
        <v>92</v>
      </c>
      <c r="C38" s="3" t="s">
        <v>93</v>
      </c>
      <c r="D38" s="5">
        <v>42933.4</v>
      </c>
      <c r="E38" s="5">
        <v>47470.3</v>
      </c>
      <c r="F38" s="5">
        <v>46362.9</v>
      </c>
      <c r="G38" s="7">
        <f t="shared" si="1"/>
        <v>-1107.4000000000015</v>
      </c>
      <c r="H38" s="14">
        <f t="shared" si="2"/>
        <v>2.3328270518619121</v>
      </c>
      <c r="I38" s="11"/>
    </row>
    <row r="39" spans="1:9">
      <c r="A39" s="1" t="s">
        <v>94</v>
      </c>
      <c r="B39" s="2" t="s">
        <v>95</v>
      </c>
      <c r="C39" s="3" t="s">
        <v>96</v>
      </c>
      <c r="D39" s="5">
        <f t="shared" ref="D39:E39" si="8">D40+D41+D42+D43+D44</f>
        <v>76936.799999999988</v>
      </c>
      <c r="E39" s="5">
        <f t="shared" si="8"/>
        <v>83372</v>
      </c>
      <c r="F39" s="5">
        <f>F40+F41+F42+F43+F44</f>
        <v>80693.600000000006</v>
      </c>
      <c r="G39" s="7">
        <f t="shared" si="1"/>
        <v>-2678.3999999999942</v>
      </c>
      <c r="H39" s="14">
        <f t="shared" si="2"/>
        <v>3.2125893585376275</v>
      </c>
      <c r="I39" s="11"/>
    </row>
    <row r="40" spans="1:9">
      <c r="A40" s="1" t="s">
        <v>97</v>
      </c>
      <c r="B40" s="2" t="s">
        <v>98</v>
      </c>
      <c r="C40" s="3" t="s">
        <v>99</v>
      </c>
      <c r="D40" s="5">
        <v>1270</v>
      </c>
      <c r="E40" s="5">
        <v>1342.2</v>
      </c>
      <c r="F40" s="5">
        <v>1342.2</v>
      </c>
      <c r="G40" s="7">
        <f t="shared" si="1"/>
        <v>0</v>
      </c>
      <c r="H40" s="14">
        <f t="shared" si="2"/>
        <v>0</v>
      </c>
      <c r="I40" s="11"/>
    </row>
    <row r="41" spans="1:9">
      <c r="A41" s="3" t="s">
        <v>100</v>
      </c>
      <c r="B41" s="2" t="s">
        <v>101</v>
      </c>
      <c r="C41" s="3" t="s">
        <v>102</v>
      </c>
      <c r="D41" s="5">
        <v>28317.599999999999</v>
      </c>
      <c r="E41" s="5">
        <v>33012</v>
      </c>
      <c r="F41" s="5">
        <v>32269.4</v>
      </c>
      <c r="G41" s="7">
        <f t="shared" si="1"/>
        <v>-742.59999999999854</v>
      </c>
      <c r="H41" s="14">
        <f t="shared" si="2"/>
        <v>2.2494850357445699</v>
      </c>
      <c r="I41" s="11"/>
    </row>
    <row r="42" spans="1:9" ht="39.75" customHeight="1">
      <c r="A42" s="1" t="s">
        <v>103</v>
      </c>
      <c r="B42" s="2" t="s">
        <v>104</v>
      </c>
      <c r="C42" s="3" t="s">
        <v>105</v>
      </c>
      <c r="D42" s="5">
        <v>19090.3</v>
      </c>
      <c r="E42" s="5">
        <v>23877</v>
      </c>
      <c r="F42" s="5">
        <v>22353.200000000001</v>
      </c>
      <c r="G42" s="7">
        <f t="shared" si="1"/>
        <v>-1523.7999999999993</v>
      </c>
      <c r="H42" s="14">
        <f t="shared" si="2"/>
        <v>6.3818737697365719</v>
      </c>
      <c r="I42" s="11" t="s">
        <v>147</v>
      </c>
    </row>
    <row r="43" spans="1:9" ht="46.8">
      <c r="A43" s="1" t="s">
        <v>106</v>
      </c>
      <c r="B43" s="2" t="s">
        <v>107</v>
      </c>
      <c r="C43" s="3" t="s">
        <v>108</v>
      </c>
      <c r="D43" s="5">
        <v>10039.299999999999</v>
      </c>
      <c r="E43" s="5">
        <v>6020.7</v>
      </c>
      <c r="F43" s="5">
        <v>5628.6</v>
      </c>
      <c r="G43" s="7">
        <f t="shared" si="1"/>
        <v>-392.09999999999945</v>
      </c>
      <c r="H43" s="14">
        <f t="shared" si="2"/>
        <v>6.5125317654093209</v>
      </c>
      <c r="I43" s="11" t="s">
        <v>149</v>
      </c>
    </row>
    <row r="44" spans="1:9" ht="20.25" customHeight="1">
      <c r="A44" s="1" t="s">
        <v>109</v>
      </c>
      <c r="B44" s="2" t="s">
        <v>110</v>
      </c>
      <c r="C44" s="3" t="s">
        <v>111</v>
      </c>
      <c r="D44" s="5">
        <v>18219.599999999999</v>
      </c>
      <c r="E44" s="5">
        <v>19120.099999999999</v>
      </c>
      <c r="F44" s="5">
        <v>19100.2</v>
      </c>
      <c r="G44" s="7">
        <f t="shared" si="1"/>
        <v>-19.899999999997817</v>
      </c>
      <c r="H44" s="14">
        <f t="shared" si="2"/>
        <v>0.1040789535619524</v>
      </c>
      <c r="I44" s="11"/>
    </row>
    <row r="45" spans="1:9">
      <c r="A45" s="3" t="s">
        <v>112</v>
      </c>
      <c r="B45" s="2" t="s">
        <v>113</v>
      </c>
      <c r="C45" s="3" t="s">
        <v>114</v>
      </c>
      <c r="D45" s="5">
        <f t="shared" ref="D45:E45" si="9">D46+D47</f>
        <v>63961.100000000006</v>
      </c>
      <c r="E45" s="5">
        <f t="shared" si="9"/>
        <v>71953.2</v>
      </c>
      <c r="F45" s="5">
        <f>F46+F47</f>
        <v>70613.399999999994</v>
      </c>
      <c r="G45" s="7">
        <f t="shared" si="1"/>
        <v>-1339.8000000000029</v>
      </c>
      <c r="H45" s="14">
        <f t="shared" si="2"/>
        <v>1.8620436617134573</v>
      </c>
      <c r="I45" s="11"/>
    </row>
    <row r="46" spans="1:9">
      <c r="A46" s="1" t="s">
        <v>115</v>
      </c>
      <c r="B46" s="2" t="s">
        <v>116</v>
      </c>
      <c r="C46" s="3" t="s">
        <v>117</v>
      </c>
      <c r="D46" s="20">
        <v>50123.4</v>
      </c>
      <c r="E46" s="20">
        <v>56573.3</v>
      </c>
      <c r="F46" s="5">
        <v>55443.1</v>
      </c>
      <c r="G46" s="7">
        <f t="shared" si="1"/>
        <v>-1130.2000000000044</v>
      </c>
      <c r="H46" s="14">
        <f t="shared" si="2"/>
        <v>1.9977621952405116</v>
      </c>
      <c r="I46" s="11"/>
    </row>
    <row r="47" spans="1:9" ht="31.2">
      <c r="A47" s="1" t="s">
        <v>118</v>
      </c>
      <c r="B47" s="2" t="s">
        <v>133</v>
      </c>
      <c r="C47" s="3" t="s">
        <v>134</v>
      </c>
      <c r="D47" s="20">
        <v>13837.7</v>
      </c>
      <c r="E47" s="20">
        <v>15379.9</v>
      </c>
      <c r="F47" s="5">
        <v>15170.3</v>
      </c>
      <c r="G47" s="7">
        <f t="shared" si="1"/>
        <v>-209.60000000000036</v>
      </c>
      <c r="H47" s="14">
        <f t="shared" si="2"/>
        <v>1.3628177036261633</v>
      </c>
      <c r="I47" s="17"/>
    </row>
    <row r="48" spans="1:9">
      <c r="A48" s="1" t="s">
        <v>121</v>
      </c>
      <c r="B48" s="2" t="s">
        <v>119</v>
      </c>
      <c r="C48" s="3" t="s">
        <v>120</v>
      </c>
      <c r="D48" s="5">
        <f>D49</f>
        <v>23222.1</v>
      </c>
      <c r="E48" s="5">
        <f t="shared" ref="E48" si="10">E49</f>
        <v>21814.799999999999</v>
      </c>
      <c r="F48" s="5">
        <f>+F49</f>
        <v>21312.3</v>
      </c>
      <c r="G48" s="7">
        <f t="shared" si="1"/>
        <v>-502.5</v>
      </c>
      <c r="H48" s="14">
        <f t="shared" si="2"/>
        <v>2.3034820397161582</v>
      </c>
      <c r="I48" s="17"/>
    </row>
    <row r="49" spans="1:9">
      <c r="A49" s="1" t="s">
        <v>139</v>
      </c>
      <c r="B49" s="2" t="s">
        <v>122</v>
      </c>
      <c r="C49" s="3" t="s">
        <v>123</v>
      </c>
      <c r="D49" s="5">
        <v>23222.1</v>
      </c>
      <c r="E49" s="5">
        <v>21814.799999999999</v>
      </c>
      <c r="F49" s="6">
        <v>21312.3</v>
      </c>
      <c r="G49" s="7">
        <f t="shared" si="1"/>
        <v>-502.5</v>
      </c>
      <c r="H49" s="14">
        <f t="shared" si="2"/>
        <v>2.3034820397161582</v>
      </c>
      <c r="I49" s="17"/>
    </row>
    <row r="50" spans="1:9" s="13" customFormat="1" ht="15.75" customHeight="1">
      <c r="A50" s="3" t="s">
        <v>140</v>
      </c>
      <c r="B50" s="2" t="s">
        <v>136</v>
      </c>
      <c r="C50" s="3" t="s">
        <v>137</v>
      </c>
      <c r="D50" s="5">
        <f t="shared" ref="D50:E50" si="11">D51</f>
        <v>0</v>
      </c>
      <c r="E50" s="5">
        <f t="shared" si="11"/>
        <v>5655.3</v>
      </c>
      <c r="F50" s="6">
        <f>F51</f>
        <v>5655.3</v>
      </c>
      <c r="G50" s="7">
        <f t="shared" si="1"/>
        <v>0</v>
      </c>
      <c r="H50" s="14">
        <f t="shared" si="2"/>
        <v>0</v>
      </c>
      <c r="I50" s="12"/>
    </row>
    <row r="51" spans="1:9" ht="31.2">
      <c r="A51" s="1" t="s">
        <v>141</v>
      </c>
      <c r="B51" s="2" t="s">
        <v>136</v>
      </c>
      <c r="C51" s="3" t="s">
        <v>138</v>
      </c>
      <c r="D51" s="5">
        <v>0</v>
      </c>
      <c r="E51" s="5">
        <v>5655.3</v>
      </c>
      <c r="F51" s="6">
        <v>5655.3</v>
      </c>
      <c r="G51" s="7">
        <f t="shared" si="1"/>
        <v>0</v>
      </c>
      <c r="H51" s="14">
        <f t="shared" si="2"/>
        <v>0</v>
      </c>
      <c r="I51" s="12"/>
    </row>
    <row r="52" spans="1:9">
      <c r="A52" s="23" t="s">
        <v>146</v>
      </c>
      <c r="B52" s="23"/>
      <c r="C52" s="19"/>
      <c r="D52" s="5">
        <f>D6+D14+D16+D20+D25+D30+D36+D39+D45+D48+D50</f>
        <v>1951503.7830000005</v>
      </c>
      <c r="E52" s="5">
        <f>E6+E14+E16+E20+E25+E30+E36+E39+E45+E48+E50</f>
        <v>2271756.1999999997</v>
      </c>
      <c r="F52" s="6">
        <f>F7+F15+F17+F20+F25+F30+F36+F39+F45+F48+F50</f>
        <v>1963212.1999999997</v>
      </c>
      <c r="G52" s="7">
        <f t="shared" si="1"/>
        <v>-308544</v>
      </c>
      <c r="H52" s="14">
        <f t="shared" si="2"/>
        <v>13.581739096827377</v>
      </c>
      <c r="I52" s="12"/>
    </row>
  </sheetData>
  <mergeCells count="2">
    <mergeCell ref="B2:I2"/>
    <mergeCell ref="A52:B52"/>
  </mergeCells>
  <pageMargins left="0.70866141732283472" right="0.70866141732283472" top="0.74803149606299213" bottom="0.74803149606299213" header="0.31496062992125984" footer="0.31496062992125984"/>
  <pageSetup paperSize="9" scale="64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2019-04-30T04:40:49Z</dcterms:modified>
</cp:coreProperties>
</file>