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65" windowWidth="15120" windowHeight="70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Лист1!$A$1:$I$126</definedName>
  </definedNames>
  <calcPr calcId="145621"/>
</workbook>
</file>

<file path=xl/calcChain.xml><?xml version="1.0" encoding="utf-8"?>
<calcChain xmlns="http://schemas.openxmlformats.org/spreadsheetml/2006/main">
  <c r="C119" i="1" l="1"/>
  <c r="D119" i="1"/>
  <c r="C115" i="1"/>
  <c r="D115" i="1"/>
  <c r="C113" i="1"/>
  <c r="D113" i="1"/>
  <c r="C111" i="1"/>
  <c r="D111" i="1"/>
  <c r="C109" i="1"/>
  <c r="D109" i="1"/>
  <c r="C105" i="1"/>
  <c r="D105" i="1"/>
  <c r="C95" i="1"/>
  <c r="D95" i="1"/>
  <c r="C83" i="1"/>
  <c r="C81" i="1" s="1"/>
  <c r="D83" i="1"/>
  <c r="C70" i="1"/>
  <c r="D70" i="1"/>
  <c r="C68" i="1"/>
  <c r="D68" i="1"/>
  <c r="C53" i="1"/>
  <c r="D53" i="1"/>
  <c r="C45" i="1"/>
  <c r="D45" i="1"/>
  <c r="C15" i="1"/>
  <c r="D15" i="1"/>
  <c r="C12" i="1"/>
  <c r="D12" i="1"/>
  <c r="D9" i="1" l="1"/>
  <c r="D81" i="1"/>
  <c r="C9" i="1"/>
  <c r="C8" i="1" s="1"/>
  <c r="H11" i="1"/>
  <c r="H13" i="1"/>
  <c r="H1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6" i="1"/>
  <c r="H47" i="1"/>
  <c r="H48" i="1"/>
  <c r="H49" i="1"/>
  <c r="H50" i="1"/>
  <c r="H51" i="1"/>
  <c r="H52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9" i="1"/>
  <c r="H71" i="1"/>
  <c r="H72" i="1"/>
  <c r="H73" i="1"/>
  <c r="H74" i="1"/>
  <c r="H75" i="1"/>
  <c r="H76" i="1"/>
  <c r="H77" i="1"/>
  <c r="H78" i="1"/>
  <c r="H79" i="1"/>
  <c r="H80" i="1"/>
  <c r="H84" i="1"/>
  <c r="H85" i="1"/>
  <c r="H86" i="1"/>
  <c r="H87" i="1"/>
  <c r="H88" i="1"/>
  <c r="H89" i="1"/>
  <c r="H90" i="1"/>
  <c r="H91" i="1"/>
  <c r="H92" i="1"/>
  <c r="H93" i="1"/>
  <c r="H94" i="1"/>
  <c r="H96" i="1"/>
  <c r="H97" i="1"/>
  <c r="H98" i="1"/>
  <c r="H99" i="1"/>
  <c r="H100" i="1"/>
  <c r="H101" i="1"/>
  <c r="H102" i="1"/>
  <c r="H103" i="1"/>
  <c r="H104" i="1"/>
  <c r="H106" i="1"/>
  <c r="H107" i="1"/>
  <c r="H108" i="1"/>
  <c r="H112" i="1"/>
  <c r="H114" i="1"/>
  <c r="H116" i="1"/>
  <c r="H117" i="1"/>
  <c r="H118" i="1"/>
  <c r="H120" i="1"/>
  <c r="H121" i="1"/>
  <c r="G11" i="1"/>
  <c r="G13" i="1"/>
  <c r="G14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6" i="1"/>
  <c r="G47" i="1"/>
  <c r="G48" i="1"/>
  <c r="G49" i="1"/>
  <c r="G50" i="1"/>
  <c r="G51" i="1"/>
  <c r="G52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1" i="1"/>
  <c r="G72" i="1"/>
  <c r="G73" i="1"/>
  <c r="G74" i="1"/>
  <c r="G75" i="1"/>
  <c r="G76" i="1"/>
  <c r="G77" i="1"/>
  <c r="G78" i="1"/>
  <c r="G79" i="1"/>
  <c r="G80" i="1"/>
  <c r="G84" i="1"/>
  <c r="G85" i="1"/>
  <c r="G86" i="1"/>
  <c r="G87" i="1"/>
  <c r="G88" i="1"/>
  <c r="G89" i="1"/>
  <c r="G90" i="1"/>
  <c r="G91" i="1"/>
  <c r="G92" i="1"/>
  <c r="G93" i="1"/>
  <c r="G94" i="1"/>
  <c r="G96" i="1"/>
  <c r="G97" i="1"/>
  <c r="G98" i="1"/>
  <c r="G99" i="1"/>
  <c r="G100" i="1"/>
  <c r="G101" i="1"/>
  <c r="G102" i="1"/>
  <c r="G103" i="1"/>
  <c r="G104" i="1"/>
  <c r="G106" i="1"/>
  <c r="G107" i="1"/>
  <c r="G108" i="1"/>
  <c r="G112" i="1"/>
  <c r="G114" i="1"/>
  <c r="G116" i="1"/>
  <c r="G117" i="1"/>
  <c r="G118" i="1"/>
  <c r="G120" i="1"/>
  <c r="G121" i="1"/>
  <c r="G122" i="1"/>
  <c r="D8" i="1" l="1"/>
  <c r="I11" i="1"/>
  <c r="I13" i="1"/>
  <c r="I14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6" i="1"/>
  <c r="I47" i="1"/>
  <c r="I48" i="1"/>
  <c r="I49" i="1"/>
  <c r="I50" i="1"/>
  <c r="I51" i="1"/>
  <c r="I52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9" i="1"/>
  <c r="I71" i="1"/>
  <c r="I72" i="1"/>
  <c r="I73" i="1"/>
  <c r="I74" i="1"/>
  <c r="I75" i="1"/>
  <c r="I76" i="1"/>
  <c r="I77" i="1"/>
  <c r="I78" i="1"/>
  <c r="I79" i="1"/>
  <c r="I80" i="1"/>
  <c r="I84" i="1"/>
  <c r="I85" i="1"/>
  <c r="I86" i="1"/>
  <c r="I87" i="1"/>
  <c r="I88" i="1"/>
  <c r="I89" i="1"/>
  <c r="I90" i="1"/>
  <c r="I91" i="1"/>
  <c r="I92" i="1"/>
  <c r="I93" i="1"/>
  <c r="I94" i="1"/>
  <c r="I96" i="1"/>
  <c r="I97" i="1"/>
  <c r="I98" i="1"/>
  <c r="I99" i="1"/>
  <c r="I100" i="1"/>
  <c r="I101" i="1"/>
  <c r="I102" i="1"/>
  <c r="I103" i="1"/>
  <c r="I104" i="1"/>
  <c r="I106" i="1"/>
  <c r="I107" i="1"/>
  <c r="I108" i="1"/>
  <c r="I112" i="1"/>
  <c r="I114" i="1"/>
  <c r="I116" i="1"/>
  <c r="I117" i="1"/>
  <c r="I118" i="1"/>
  <c r="I120" i="1"/>
  <c r="I121" i="1"/>
  <c r="F113" i="1" l="1"/>
  <c r="F115" i="1"/>
  <c r="F105" i="1"/>
  <c r="F95" i="1"/>
  <c r="F83" i="1"/>
  <c r="F70" i="1"/>
  <c r="F15" i="1"/>
  <c r="E105" i="1"/>
  <c r="G105" i="1" s="1"/>
  <c r="F45" i="1"/>
  <c r="E45" i="1"/>
  <c r="G45" i="1" s="1"/>
  <c r="E70" i="1"/>
  <c r="G70" i="1" s="1"/>
  <c r="F53" i="1"/>
  <c r="E53" i="1"/>
  <c r="G53" i="1" s="1"/>
  <c r="H53" i="1" l="1"/>
  <c r="H70" i="1"/>
  <c r="I45" i="1"/>
  <c r="H45" i="1"/>
  <c r="H105" i="1"/>
  <c r="I53" i="1"/>
  <c r="I70" i="1"/>
  <c r="I105" i="1"/>
  <c r="F81" i="1"/>
  <c r="F12" i="1" l="1"/>
  <c r="E12" i="1"/>
  <c r="G12" i="1" s="1"/>
  <c r="I12" i="1" l="1"/>
  <c r="H12" i="1"/>
  <c r="E15" i="1"/>
  <c r="I15" i="1" l="1"/>
  <c r="H15" i="1"/>
  <c r="G15" i="1"/>
  <c r="E113" i="1"/>
  <c r="I113" i="1" l="1"/>
  <c r="G113" i="1"/>
  <c r="H113" i="1"/>
  <c r="F119" i="1"/>
  <c r="F68" i="1"/>
  <c r="E95" i="1"/>
  <c r="F111" i="1"/>
  <c r="H111" i="1" s="1"/>
  <c r="E119" i="1"/>
  <c r="G119" i="1" s="1"/>
  <c r="E115" i="1"/>
  <c r="E111" i="1"/>
  <c r="G111" i="1" s="1"/>
  <c r="I115" i="1" l="1"/>
  <c r="G115" i="1"/>
  <c r="H115" i="1"/>
  <c r="I95" i="1"/>
  <c r="G95" i="1"/>
  <c r="H95" i="1"/>
  <c r="H119" i="1"/>
  <c r="I111" i="1"/>
  <c r="I119" i="1"/>
  <c r="F109" i="1"/>
  <c r="H109" i="1" s="1"/>
  <c r="E109" i="1"/>
  <c r="G109" i="1" s="1"/>
  <c r="I109" i="1" l="1"/>
  <c r="F9" i="1"/>
  <c r="F8" i="1" l="1"/>
  <c r="E83" i="1"/>
  <c r="I83" i="1" l="1"/>
  <c r="G83" i="1"/>
  <c r="H83" i="1"/>
  <c r="E68" i="1"/>
  <c r="I68" i="1" l="1"/>
  <c r="G68" i="1"/>
  <c r="E9" i="1"/>
  <c r="I9" i="1" s="1"/>
  <c r="H68" i="1"/>
  <c r="E81" i="1"/>
  <c r="I81" i="1" l="1"/>
  <c r="G81" i="1"/>
  <c r="H81" i="1"/>
  <c r="G9" i="1"/>
  <c r="H9" i="1"/>
  <c r="E8" i="1"/>
  <c r="H8" i="1" l="1"/>
  <c r="G8" i="1"/>
  <c r="I8" i="1"/>
</calcChain>
</file>

<file path=xl/sharedStrings.xml><?xml version="1.0" encoding="utf-8"?>
<sst xmlns="http://schemas.openxmlformats.org/spreadsheetml/2006/main" count="222" uniqueCount="172">
  <si>
    <t>КЦСР</t>
  </si>
  <si>
    <t>Наименование целевой статьи расходов</t>
  </si>
  <si>
    <t>Исполнение</t>
  </si>
  <si>
    <t>0440075700</t>
  </si>
  <si>
    <t>0440075770</t>
  </si>
  <si>
    <t>1230074920</t>
  </si>
  <si>
    <t>2250075180</t>
  </si>
  <si>
    <t>9170051180</t>
  </si>
  <si>
    <t>9170074290</t>
  </si>
  <si>
    <t>9170074670</t>
  </si>
  <si>
    <t>9170075140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</si>
  <si>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</si>
  <si>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9170076040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</si>
  <si>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</si>
  <si>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</si>
  <si>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</si>
  <si>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</si>
  <si>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</si>
  <si>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</si>
  <si>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</si>
  <si>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</si>
  <si>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</si>
  <si>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</si>
  <si>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</si>
  <si>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>0360001510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</si>
  <si>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</si>
  <si>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0370075130</t>
  </si>
  <si>
    <t xml:space="preserve">в том числе </t>
  </si>
  <si>
    <t>0510074130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</si>
  <si>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</si>
  <si>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</si>
  <si>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21100R0820</t>
  </si>
  <si>
    <t>Субвенция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«Развития образования»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</si>
  <si>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</si>
  <si>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</si>
  <si>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</si>
  <si>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</si>
  <si>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</si>
  <si>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</si>
  <si>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</si>
  <si>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08100R5190</t>
  </si>
  <si>
    <t>Отдел культуры администрации Северо-Енисейского района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</si>
  <si>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</si>
  <si>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</si>
  <si>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</si>
  <si>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Итого МБТ: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</si>
  <si>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</si>
  <si>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</si>
  <si>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</si>
  <si>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</si>
  <si>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</si>
  <si>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</si>
  <si>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0380006400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</si>
  <si>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</si>
  <si>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</si>
  <si>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1820010470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</si>
  <si>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</si>
  <si>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</si>
  <si>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0510010470</t>
  </si>
  <si>
    <t>1670010470</t>
  </si>
  <si>
    <t>2110010470</t>
  </si>
  <si>
    <t>8110010470</t>
  </si>
  <si>
    <t>8210010470</t>
  </si>
  <si>
    <t>8410010470</t>
  </si>
  <si>
    <t>24100R5550</t>
  </si>
  <si>
    <t>0240010480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</si>
  <si>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</si>
  <si>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0240010470</t>
  </si>
  <si>
    <t>0250010470</t>
  </si>
  <si>
    <t>0810010470</t>
  </si>
  <si>
    <t>0820010470</t>
  </si>
  <si>
    <t>0830010470</t>
  </si>
  <si>
    <t>0840010470</t>
  </si>
  <si>
    <t>0810010490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</si>
  <si>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</si>
  <si>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0820010490</t>
  </si>
  <si>
    <t>0910010470</t>
  </si>
  <si>
    <t>0920010470</t>
  </si>
  <si>
    <t>0950010470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</si>
  <si>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</si>
  <si>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</si>
  <si>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</si>
  <si>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</si>
  <si>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</si>
  <si>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9170051200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</si>
  <si>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</si>
  <si>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</si>
  <si>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</si>
  <si>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</si>
  <si>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</si>
  <si>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</si>
  <si>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0380010470</t>
  </si>
  <si>
    <t>0920010430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</si>
  <si>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</t>
  </si>
  <si>
    <t>9170075190</t>
  </si>
  <si>
    <t>0410075710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</si>
  <si>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</si>
  <si>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2010010470</t>
  </si>
  <si>
    <t>09300R4970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</si>
  <si>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</si>
  <si>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Иные межбюджетные трансферты  всего:</t>
  </si>
  <si>
    <t>08200774810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</si>
  <si>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</si>
  <si>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2220077410</t>
  </si>
  <si>
    <t>0210078400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</si>
  <si>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</si>
  <si>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0830078400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</si>
  <si>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хозяйства»</t>
  </si>
  <si>
    <t>0420075720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</si>
  <si>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</si>
  <si>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0820010310</t>
  </si>
  <si>
    <t>0820078400</t>
  </si>
  <si>
    <t>0910074180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</si>
  <si>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</si>
  <si>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</si>
  <si>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0920074540</t>
  </si>
  <si>
    <t>1820010400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</si>
  <si>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</si>
  <si>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2110010400</t>
  </si>
  <si>
    <t>8410010400</t>
  </si>
  <si>
    <t>8210010400</t>
  </si>
  <si>
    <t>8110010400</t>
  </si>
  <si>
    <t>0250010400</t>
  </si>
  <si>
    <t>0830010310</t>
  </si>
  <si>
    <t>0830010400</t>
  </si>
  <si>
    <t>0950010400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</si>
  <si>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</si>
  <si>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0810077450</t>
  </si>
  <si>
    <t>0820077450</t>
  </si>
  <si>
    <t>0910077450</t>
  </si>
  <si>
    <t>0920077450</t>
  </si>
  <si>
    <t>0820021380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</si>
  <si>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</si>
  <si>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1660074660</t>
  </si>
  <si>
    <t>0440075800</t>
  </si>
  <si>
    <t>0240010310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</si>
  <si>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2018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</si>
  <si>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</si>
  <si>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0240077450</t>
  </si>
  <si>
    <t>0510010210</t>
  </si>
  <si>
    <t>1670010210</t>
  </si>
  <si>
    <t>8410010210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</si>
  <si>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</si>
  <si>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2010010210</t>
  </si>
  <si>
    <t>0240010210</t>
  </si>
  <si>
    <t>0250010210</t>
  </si>
  <si>
    <t>0840010210</t>
  </si>
  <si>
    <t>0910010210</t>
  </si>
  <si>
    <t>0920010210</t>
  </si>
  <si>
    <t>(тыс. рублей)</t>
  </si>
  <si>
    <t>ГРБС - Финансовое управление администрации Северо-Енисейского района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</si>
  <si>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</si>
  <si>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</si>
  <si>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социальной защиты населения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</si>
  <si>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</si>
  <si>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Управление образование администрации Северо-Енисейского района</t>
  </si>
  <si>
    <t>ГРБС - Отдел культуры администрации Северо-Енисейского района</t>
  </si>
  <si>
    <t>Субсидии бюджетам муниципальных образований края для реализации проектов по благоустройству территорий поселений, городских округов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</si>
  <si>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в том числе :</t>
  </si>
  <si>
    <t>в том числе по:</t>
  </si>
  <si>
    <t xml:space="preserve">Приложение </t>
  </si>
  <si>
    <t>Уточненный план</t>
  </si>
  <si>
    <t xml:space="preserve">Отклонение уточненного плана от окончательной редакции Закона о бюджете </t>
  </si>
  <si>
    <t>7=5-4</t>
  </si>
  <si>
    <t>8=6-5</t>
  </si>
  <si>
    <t>9=6/5*100</t>
  </si>
  <si>
    <t>% исполнения</t>
  </si>
  <si>
    <t>Отклонение исполнения от уточненного плана</t>
  </si>
  <si>
    <t>Субвенции бюджетам муниципальных образований на обеспечение бесплатного проезда детей и лиц, сопровождающих ор-ганизованные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</si>
  <si>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Утверждено Решением  о бюджете (первоначальная редакция)</t>
  </si>
  <si>
    <t>Утверждено Решением о бюджете (окончательная редакция)</t>
  </si>
  <si>
    <t>Информация об исполнении субсидий, субвенций и иных межбюджетных трансфертов, 
имеющих целевое назначение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</si>
</sst>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165" fontId="4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left" vertical="center" wrapText="1"/>
    </xf>
    <xf numFmtId="49" fontId="9" fillId="2" borderId="1" xfId="0" applyNumberFormat="1" applyFont="1" applyFill="1" applyBorder="1" applyAlignment="1" applyProtection="1">
      <alignment horizontal="left" vertical="center" wrapText="1"/>
    </xf>
    <xf numFmtId="0" fontId="9" fillId="2" borderId="0" xfId="0" applyFont="1" applyFill="1"/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wrapText="1"/>
    </xf>
    <xf numFmtId="165" fontId="9" fillId="2" borderId="1" xfId="0" applyNumberFormat="1" applyFont="1" applyFill="1" applyBorder="1" applyAlignment="1" applyProtection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49" fontId="9" fillId="0" borderId="1" xfId="2" applyNumberFormat="1" applyFont="1" applyBorder="1" applyAlignment="1" applyProtection="1">
      <alignment horizontal="center" vertical="center" wrapText="1"/>
    </xf>
    <xf numFmtId="164" fontId="9" fillId="0" borderId="1" xfId="2" applyNumberFormat="1" applyFont="1" applyBorder="1" applyAlignment="1" applyProtection="1">
      <alignment horizontal="left" vertic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165" fontId="9" fillId="2" borderId="1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165" fontId="8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165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165" fontId="9" fillId="0" borderId="1" xfId="0" applyNumberFormat="1" applyFont="1" applyBorder="1" applyAlignment="1" applyProtection="1">
      <alignment horizontal="center" vertical="center" wrapText="1"/>
    </xf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0" fontId="7" fillId="2" borderId="0" xfId="0" applyFont="1" applyFill="1" applyAlignment="1">
      <alignment horizontal="left"/>
    </xf>
    <xf numFmtId="0" fontId="11" fillId="2" borderId="0" xfId="0" applyFont="1" applyFill="1" applyAlignment="1">
      <alignment horizontal="left" wrapText="1"/>
    </xf>
    <xf numFmtId="0" fontId="11" fillId="2" borderId="0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3" xfId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left" wrapText="1"/>
    </xf>
    <xf numFmtId="165" fontId="8" fillId="2" borderId="1" xfId="0" applyNumberFormat="1" applyFont="1" applyFill="1" applyBorder="1" applyAlignment="1">
      <alignment horizontal="center" wrapText="1"/>
    </xf>
    <xf numFmtId="2" fontId="9" fillId="0" borderId="1" xfId="0" applyNumberFormat="1" applyFont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/>
    </xf>
    <xf numFmtId="0" fontId="9" fillId="2" borderId="0" xfId="0" applyFont="1" applyFill="1" applyAlignment="1">
      <alignment horizontal="right"/>
    </xf>
    <xf numFmtId="0" fontId="11" fillId="2" borderId="2" xfId="0" applyFont="1" applyFill="1" applyBorder="1" applyAlignment="1">
      <alignment horizontal="left" wrapText="1"/>
    </xf>
    <xf numFmtId="0" fontId="11" fillId="2" borderId="0" xfId="0" applyFont="1" applyFill="1" applyAlignment="1">
      <alignment horizontal="left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8"/>
  <sheetViews>
    <sheetView tabSelected="1" workbookViewId="0">
      <selection activeCell="A5" sqref="A5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8.140625" style="4" customWidth="1"/>
    <col min="4" max="4" width="16.42578125" style="4" customWidth="1"/>
    <col min="5" max="5" width="17" style="4" customWidth="1"/>
    <col min="6" max="8" width="16" style="4" customWidth="1"/>
    <col min="9" max="9" width="14.85546875" style="4" customWidth="1"/>
    <col min="10" max="10" width="17.42578125" style="1" customWidth="1"/>
    <col min="11" max="11" width="16.5703125" style="1" customWidth="1"/>
    <col min="12" max="12" width="16.140625" style="1" customWidth="1"/>
    <col min="13" max="13" width="12.5703125" style="1" bestFit="1" customWidth="1"/>
    <col min="14" max="14" width="9.140625" style="1"/>
    <col min="15" max="15" width="14.5703125" style="1" customWidth="1"/>
    <col min="16" max="16" width="15.28515625" style="1" customWidth="1"/>
    <col min="17" max="17" width="15.42578125" style="1" customWidth="1"/>
    <col min="18" max="18" width="15.140625" style="1" customWidth="1"/>
    <col min="19" max="16384" width="9.140625" style="1"/>
  </cols>
  <sheetData>
    <row r="1" spans="1:18" ht="34.5" customHeight="1" x14ac:dyDescent="0.25">
      <c r="B1" s="51" t="s">
        <v>160</v>
      </c>
      <c r="C1" s="51"/>
      <c r="D1" s="51"/>
      <c r="E1" s="52"/>
      <c r="F1" s="52"/>
      <c r="G1" s="52"/>
      <c r="H1" s="52"/>
      <c r="I1" s="52"/>
    </row>
    <row r="2" spans="1:18" x14ac:dyDescent="0.25">
      <c r="O2" s="8"/>
      <c r="P2" s="8"/>
      <c r="Q2" s="8"/>
      <c r="R2" s="8"/>
    </row>
    <row r="3" spans="1:18" ht="12.75" customHeight="1" x14ac:dyDescent="0.25">
      <c r="A3" s="53" t="s">
        <v>171</v>
      </c>
      <c r="B3" s="53"/>
      <c r="C3" s="53"/>
      <c r="D3" s="53"/>
      <c r="E3" s="53"/>
      <c r="F3" s="53"/>
      <c r="G3" s="53"/>
      <c r="H3" s="53"/>
      <c r="I3" s="53"/>
      <c r="O3" s="8"/>
      <c r="P3" s="9"/>
      <c r="Q3" s="9"/>
      <c r="R3" s="8"/>
    </row>
    <row r="4" spans="1:18" x14ac:dyDescent="0.25">
      <c r="A4" s="53"/>
      <c r="B4" s="53"/>
      <c r="C4" s="53"/>
      <c r="D4" s="53"/>
      <c r="E4" s="53"/>
      <c r="F4" s="53"/>
      <c r="G4" s="53"/>
      <c r="H4" s="53"/>
      <c r="I4" s="53"/>
      <c r="K4" s="3"/>
      <c r="L4" s="3"/>
      <c r="O4" s="8"/>
      <c r="P4" s="10"/>
      <c r="Q4" s="10"/>
      <c r="R4" s="8"/>
    </row>
    <row r="5" spans="1:18" ht="14.25" customHeight="1" x14ac:dyDescent="0.25">
      <c r="A5" s="11"/>
      <c r="B5" s="11"/>
      <c r="C5" s="11"/>
      <c r="D5" s="11"/>
      <c r="E5" s="11"/>
      <c r="F5" s="11"/>
      <c r="G5" s="11"/>
      <c r="H5" s="11"/>
      <c r="I5" s="12" t="s">
        <v>149</v>
      </c>
      <c r="K5" s="3"/>
      <c r="L5" s="3"/>
      <c r="O5" s="8"/>
      <c r="P5" s="10"/>
      <c r="Q5" s="10"/>
      <c r="R5" s="8"/>
    </row>
    <row r="6" spans="1:18" ht="110.25" x14ac:dyDescent="0.25">
      <c r="A6" s="45" t="s">
        <v>0</v>
      </c>
      <c r="B6" s="45" t="s">
        <v>1</v>
      </c>
      <c r="C6" s="45" t="s">
        <v>169</v>
      </c>
      <c r="D6" s="45" t="s">
        <v>170</v>
      </c>
      <c r="E6" s="45" t="s">
        <v>161</v>
      </c>
      <c r="F6" s="45" t="s">
        <v>2</v>
      </c>
      <c r="G6" s="47" t="s">
        <v>162</v>
      </c>
      <c r="H6" s="47" t="s">
        <v>167</v>
      </c>
      <c r="I6" s="45" t="s">
        <v>166</v>
      </c>
      <c r="J6" s="2"/>
      <c r="K6" s="3"/>
      <c r="L6" s="3"/>
      <c r="O6" s="8"/>
      <c r="P6" s="10"/>
      <c r="Q6" s="10"/>
      <c r="R6" s="8"/>
    </row>
    <row r="7" spans="1:18" ht="15.75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6" t="s">
        <v>163</v>
      </c>
      <c r="H7" s="46" t="s">
        <v>164</v>
      </c>
      <c r="I7" s="46" t="s">
        <v>165</v>
      </c>
      <c r="J7" s="2"/>
      <c r="K7" s="3"/>
      <c r="L7" s="3"/>
      <c r="O7" s="8"/>
      <c r="P7" s="10"/>
      <c r="Q7" s="10"/>
      <c r="R7" s="8"/>
    </row>
    <row r="8" spans="1:18" ht="15.75" x14ac:dyDescent="0.25">
      <c r="A8" s="56" t="s">
        <v>45</v>
      </c>
      <c r="B8" s="56"/>
      <c r="C8" s="13">
        <f>C9+C81+C109</f>
        <v>587120</v>
      </c>
      <c r="D8" s="13">
        <f t="shared" ref="D8" si="0">D9+D81+D109</f>
        <v>831179.00000000012</v>
      </c>
      <c r="E8" s="13">
        <f>E9+E81+E109</f>
        <v>831178.96000000008</v>
      </c>
      <c r="F8" s="13">
        <f>F9+F81+F109</f>
        <v>793699.20000000007</v>
      </c>
      <c r="G8" s="13">
        <f>E8-D8</f>
        <v>-4.0000000037252903E-2</v>
      </c>
      <c r="H8" s="13">
        <f>F8-E8</f>
        <v>-37479.760000000009</v>
      </c>
      <c r="I8" s="13">
        <f>F8/E8*100</f>
        <v>95.490771325587929</v>
      </c>
      <c r="J8" s="28"/>
      <c r="K8" s="28"/>
      <c r="L8" s="3"/>
      <c r="O8" s="8"/>
      <c r="P8" s="10"/>
      <c r="Q8" s="10"/>
      <c r="R8" s="8"/>
    </row>
    <row r="9" spans="1:18" ht="15.75" x14ac:dyDescent="0.25">
      <c r="A9" s="54" t="s">
        <v>13</v>
      </c>
      <c r="B9" s="54"/>
      <c r="C9" s="13">
        <f t="shared" ref="C9:E9" si="1">C15+C45+C53+C70+C11+C12+C68</f>
        <v>231451.5</v>
      </c>
      <c r="D9" s="13">
        <f t="shared" si="1"/>
        <v>450702.10000000009</v>
      </c>
      <c r="E9" s="13">
        <f t="shared" si="1"/>
        <v>450702.10000000009</v>
      </c>
      <c r="F9" s="13">
        <f>F15+F45+F53+F70+F11+F12+F68</f>
        <v>430270.40000000008</v>
      </c>
      <c r="G9" s="13">
        <f t="shared" ref="G9:G72" si="2">E9-D9</f>
        <v>0</v>
      </c>
      <c r="H9" s="13">
        <f t="shared" ref="H9:H72" si="3">F9-E9</f>
        <v>-20431.700000000012</v>
      </c>
      <c r="I9" s="13">
        <f>F9/E9*100</f>
        <v>95.466695185134469</v>
      </c>
      <c r="J9" s="28"/>
      <c r="K9" s="28"/>
      <c r="L9" s="3"/>
      <c r="O9" s="8"/>
      <c r="P9" s="10"/>
      <c r="Q9" s="10"/>
      <c r="R9" s="8"/>
    </row>
    <row r="10" spans="1:18" ht="15.75" x14ac:dyDescent="0.25">
      <c r="A10" s="55" t="s">
        <v>27</v>
      </c>
      <c r="B10" s="55"/>
      <c r="C10" s="48"/>
      <c r="D10" s="48"/>
      <c r="E10" s="21"/>
      <c r="F10" s="21"/>
      <c r="G10" s="13"/>
      <c r="H10" s="13"/>
      <c r="I10" s="23"/>
      <c r="J10" s="28"/>
      <c r="K10" s="3"/>
      <c r="L10" s="3"/>
      <c r="O10" s="8"/>
      <c r="P10" s="10"/>
      <c r="Q10" s="10"/>
      <c r="R10" s="8"/>
    </row>
    <row r="11" spans="1:18" ht="78.75" x14ac:dyDescent="0.25">
      <c r="A11" s="35"/>
      <c r="B11" s="35" t="s">
        <v>44</v>
      </c>
      <c r="C11" s="23">
        <v>199999.1</v>
      </c>
      <c r="D11" s="23">
        <v>199999.1</v>
      </c>
      <c r="E11" s="22">
        <v>199999.1</v>
      </c>
      <c r="F11" s="22">
        <v>199999.1</v>
      </c>
      <c r="G11" s="13">
        <f t="shared" si="2"/>
        <v>0</v>
      </c>
      <c r="H11" s="13">
        <f t="shared" si="3"/>
        <v>0</v>
      </c>
      <c r="I11" s="23">
        <f t="shared" ref="I11:I42" si="4">F11/E11*100</f>
        <v>100</v>
      </c>
      <c r="J11" s="28"/>
      <c r="K11" s="3"/>
      <c r="L11" s="3"/>
      <c r="O11" s="8"/>
      <c r="P11" s="10"/>
      <c r="Q11" s="10"/>
      <c r="R11" s="8"/>
    </row>
    <row r="12" spans="1:18" ht="15.75" x14ac:dyDescent="0.25">
      <c r="A12" s="54" t="s">
        <v>150</v>
      </c>
      <c r="B12" s="54"/>
      <c r="C12" s="24">
        <f t="shared" ref="C12:D12" si="5">C13+C14</f>
        <v>0</v>
      </c>
      <c r="D12" s="24">
        <f t="shared" si="5"/>
        <v>905.7</v>
      </c>
      <c r="E12" s="24">
        <f>E13+E14</f>
        <v>905.7</v>
      </c>
      <c r="F12" s="24">
        <f>F13+F14</f>
        <v>905.7</v>
      </c>
      <c r="G12" s="13">
        <f t="shared" si="2"/>
        <v>0</v>
      </c>
      <c r="H12" s="13">
        <f t="shared" si="3"/>
        <v>0</v>
      </c>
      <c r="I12" s="13">
        <f t="shared" si="4"/>
        <v>100</v>
      </c>
      <c r="J12" s="28"/>
      <c r="K12" s="2"/>
      <c r="L12" s="2"/>
      <c r="O12" s="8"/>
      <c r="P12" s="10"/>
      <c r="Q12" s="10"/>
      <c r="R12" s="8"/>
    </row>
    <row r="13" spans="1:18" ht="47.25" x14ac:dyDescent="0.25">
      <c r="A13" s="18" t="s">
        <v>116</v>
      </c>
      <c r="B13" s="50" t="s">
        <v>117</v>
      </c>
      <c r="C13" s="38">
        <v>0</v>
      </c>
      <c r="D13" s="22">
        <v>407.6</v>
      </c>
      <c r="E13" s="22">
        <v>407.6</v>
      </c>
      <c r="F13" s="22">
        <v>407.6</v>
      </c>
      <c r="G13" s="13">
        <f t="shared" si="2"/>
        <v>0</v>
      </c>
      <c r="H13" s="13">
        <f t="shared" si="3"/>
        <v>0</v>
      </c>
      <c r="I13" s="23">
        <f t="shared" si="4"/>
        <v>100</v>
      </c>
      <c r="J13" s="2"/>
      <c r="K13" s="2"/>
      <c r="L13" s="2"/>
      <c r="O13" s="8"/>
      <c r="P13" s="10"/>
      <c r="Q13" s="10"/>
      <c r="R13" s="8"/>
    </row>
    <row r="14" spans="1:18" ht="47.25" x14ac:dyDescent="0.25">
      <c r="A14" s="18" t="s">
        <v>55</v>
      </c>
      <c r="B14" s="19" t="s">
        <v>56</v>
      </c>
      <c r="C14" s="38">
        <v>0</v>
      </c>
      <c r="D14" s="22">
        <v>498.1</v>
      </c>
      <c r="E14" s="22">
        <v>498.1</v>
      </c>
      <c r="F14" s="22">
        <v>498.1</v>
      </c>
      <c r="G14" s="13">
        <f t="shared" si="2"/>
        <v>0</v>
      </c>
      <c r="H14" s="13">
        <f t="shared" si="3"/>
        <v>0</v>
      </c>
      <c r="I14" s="23">
        <f t="shared" si="4"/>
        <v>100</v>
      </c>
      <c r="J14" s="2"/>
      <c r="K14" s="3"/>
      <c r="L14" s="3"/>
      <c r="O14" s="8"/>
      <c r="P14" s="10"/>
      <c r="Q14" s="10"/>
      <c r="R14" s="8"/>
    </row>
    <row r="15" spans="1:18" ht="15.75" x14ac:dyDescent="0.25">
      <c r="A15" s="54" t="s">
        <v>151</v>
      </c>
      <c r="B15" s="54"/>
      <c r="C15" s="13">
        <f t="shared" ref="C15:D15" si="6">SUM(C16:C44)</f>
        <v>31165</v>
      </c>
      <c r="D15" s="13">
        <f t="shared" si="6"/>
        <v>210131.50000000003</v>
      </c>
      <c r="E15" s="13">
        <f>SUM(E16:E44)</f>
        <v>210131.50000000003</v>
      </c>
      <c r="F15" s="13">
        <f>SUM(F16:F44)</f>
        <v>189740.40000000005</v>
      </c>
      <c r="G15" s="13">
        <f t="shared" si="2"/>
        <v>0</v>
      </c>
      <c r="H15" s="13">
        <f t="shared" si="3"/>
        <v>-20391.099999999977</v>
      </c>
      <c r="I15" s="13">
        <f t="shared" si="4"/>
        <v>90.296028915226913</v>
      </c>
      <c r="J15" s="2"/>
      <c r="K15" s="3"/>
      <c r="L15" s="3"/>
      <c r="O15" s="8"/>
      <c r="P15" s="10"/>
      <c r="Q15" s="10"/>
      <c r="R15" s="8"/>
    </row>
    <row r="16" spans="1:18" ht="78.75" x14ac:dyDescent="0.25">
      <c r="A16" s="14" t="s">
        <v>104</v>
      </c>
      <c r="B16" s="15" t="s">
        <v>105</v>
      </c>
      <c r="C16" s="22">
        <v>0</v>
      </c>
      <c r="D16" s="22">
        <v>520.29999999999995</v>
      </c>
      <c r="E16" s="22">
        <v>520.29999999999995</v>
      </c>
      <c r="F16" s="22">
        <v>520.29999999999995</v>
      </c>
      <c r="G16" s="13">
        <f t="shared" si="2"/>
        <v>0</v>
      </c>
      <c r="H16" s="13">
        <f t="shared" si="3"/>
        <v>0</v>
      </c>
      <c r="I16" s="23">
        <f t="shared" si="4"/>
        <v>100</v>
      </c>
      <c r="J16" s="2"/>
      <c r="K16" s="3"/>
      <c r="L16" s="3"/>
      <c r="O16" s="8"/>
      <c r="P16" s="10"/>
      <c r="Q16" s="10"/>
      <c r="R16" s="8"/>
    </row>
    <row r="17" spans="1:18" ht="157.5" x14ac:dyDescent="0.25">
      <c r="A17" s="14" t="s">
        <v>95</v>
      </c>
      <c r="B17" s="15" t="s">
        <v>96</v>
      </c>
      <c r="C17" s="22">
        <v>0</v>
      </c>
      <c r="D17" s="22">
        <v>6000</v>
      </c>
      <c r="E17" s="23">
        <v>6000</v>
      </c>
      <c r="F17" s="23">
        <v>5942.8</v>
      </c>
      <c r="G17" s="13">
        <f t="shared" si="2"/>
        <v>0</v>
      </c>
      <c r="H17" s="13">
        <f t="shared" si="3"/>
        <v>-57.199999999999818</v>
      </c>
      <c r="I17" s="23">
        <f t="shared" si="4"/>
        <v>99.046666666666667</v>
      </c>
      <c r="J17" s="2"/>
      <c r="K17" s="3"/>
      <c r="L17" s="3"/>
      <c r="O17" s="8"/>
      <c r="P17" s="10"/>
      <c r="Q17" s="10"/>
      <c r="R17" s="8"/>
    </row>
    <row r="18" spans="1:18" ht="78.75" x14ac:dyDescent="0.25">
      <c r="A18" s="14" t="s">
        <v>108</v>
      </c>
      <c r="B18" s="15" t="s">
        <v>107</v>
      </c>
      <c r="C18" s="22">
        <v>0</v>
      </c>
      <c r="D18" s="22">
        <v>45000</v>
      </c>
      <c r="E18" s="23">
        <v>45000</v>
      </c>
      <c r="F18" s="23">
        <v>25397.3</v>
      </c>
      <c r="G18" s="13">
        <f t="shared" si="2"/>
        <v>0</v>
      </c>
      <c r="H18" s="13">
        <f t="shared" si="3"/>
        <v>-19602.7</v>
      </c>
      <c r="I18" s="23">
        <f t="shared" si="4"/>
        <v>56.43844444444445</v>
      </c>
      <c r="J18" s="2"/>
      <c r="K18" s="3"/>
      <c r="L18" s="3"/>
      <c r="O18" s="8"/>
      <c r="P18" s="10"/>
      <c r="Q18" s="10"/>
      <c r="R18" s="8"/>
    </row>
    <row r="19" spans="1:18" ht="126" x14ac:dyDescent="0.25">
      <c r="A19" s="14" t="s">
        <v>134</v>
      </c>
      <c r="B19" s="15" t="s">
        <v>136</v>
      </c>
      <c r="C19" s="22">
        <v>0</v>
      </c>
      <c r="D19" s="22">
        <v>100371.5</v>
      </c>
      <c r="E19" s="22">
        <v>100371.5</v>
      </c>
      <c r="F19" s="22">
        <v>100371.5</v>
      </c>
      <c r="G19" s="13">
        <f t="shared" si="2"/>
        <v>0</v>
      </c>
      <c r="H19" s="13">
        <f t="shared" si="3"/>
        <v>0</v>
      </c>
      <c r="I19" s="23">
        <f t="shared" si="4"/>
        <v>100</v>
      </c>
      <c r="J19" s="2"/>
      <c r="K19" s="3"/>
      <c r="L19" s="3"/>
      <c r="O19" s="8"/>
      <c r="P19" s="10"/>
      <c r="Q19" s="10"/>
      <c r="R19" s="8"/>
    </row>
    <row r="20" spans="1:18" ht="63" x14ac:dyDescent="0.25">
      <c r="A20" s="18" t="s">
        <v>139</v>
      </c>
      <c r="B20" s="20" t="s">
        <v>142</v>
      </c>
      <c r="C20" s="38">
        <v>0</v>
      </c>
      <c r="D20" s="38">
        <v>18.100000000000001</v>
      </c>
      <c r="E20" s="38">
        <v>18.100000000000001</v>
      </c>
      <c r="F20" s="38">
        <v>18.100000000000001</v>
      </c>
      <c r="G20" s="13">
        <f t="shared" si="2"/>
        <v>0</v>
      </c>
      <c r="H20" s="13">
        <f t="shared" si="3"/>
        <v>0</v>
      </c>
      <c r="I20" s="23">
        <f t="shared" si="4"/>
        <v>100</v>
      </c>
      <c r="J20" s="2"/>
      <c r="K20" s="3"/>
      <c r="L20" s="3"/>
      <c r="O20" s="8"/>
      <c r="P20" s="10"/>
      <c r="Q20" s="10"/>
      <c r="R20" s="8"/>
    </row>
    <row r="21" spans="1:18" ht="47.25" x14ac:dyDescent="0.25">
      <c r="A21" s="18" t="s">
        <v>58</v>
      </c>
      <c r="B21" s="19" t="s">
        <v>56</v>
      </c>
      <c r="C21" s="38">
        <v>0</v>
      </c>
      <c r="D21" s="38">
        <v>632.4</v>
      </c>
      <c r="E21" s="38">
        <v>632.4</v>
      </c>
      <c r="F21" s="38">
        <v>632.4</v>
      </c>
      <c r="G21" s="13">
        <f t="shared" si="2"/>
        <v>0</v>
      </c>
      <c r="H21" s="13">
        <f t="shared" si="3"/>
        <v>0</v>
      </c>
      <c r="I21" s="23">
        <f t="shared" si="4"/>
        <v>100</v>
      </c>
      <c r="J21" s="2"/>
      <c r="K21" s="3"/>
      <c r="L21" s="3"/>
      <c r="O21" s="8"/>
      <c r="P21" s="10"/>
      <c r="Q21" s="10"/>
      <c r="R21" s="8"/>
    </row>
    <row r="22" spans="1:18" ht="78.75" x14ac:dyDescent="0.25">
      <c r="A22" s="14" t="s">
        <v>28</v>
      </c>
      <c r="B22" s="15" t="s">
        <v>47</v>
      </c>
      <c r="C22" s="22">
        <v>0</v>
      </c>
      <c r="D22" s="22">
        <v>160</v>
      </c>
      <c r="E22" s="22">
        <v>160</v>
      </c>
      <c r="F22" s="22">
        <v>52</v>
      </c>
      <c r="G22" s="13">
        <f t="shared" si="2"/>
        <v>0</v>
      </c>
      <c r="H22" s="13">
        <f t="shared" si="3"/>
        <v>-108</v>
      </c>
      <c r="I22" s="23">
        <f t="shared" si="4"/>
        <v>32.5</v>
      </c>
      <c r="J22" s="2"/>
      <c r="K22" s="3"/>
    </row>
    <row r="23" spans="1:18" ht="63" x14ac:dyDescent="0.25">
      <c r="A23" s="14" t="s">
        <v>29</v>
      </c>
      <c r="B23" s="15" t="s">
        <v>48</v>
      </c>
      <c r="C23" s="22">
        <v>0</v>
      </c>
      <c r="D23" s="22">
        <v>395.4</v>
      </c>
      <c r="E23" s="22">
        <v>395.4</v>
      </c>
      <c r="F23" s="22">
        <v>395.4</v>
      </c>
      <c r="G23" s="13">
        <f t="shared" si="2"/>
        <v>0</v>
      </c>
      <c r="H23" s="13">
        <f t="shared" si="3"/>
        <v>0</v>
      </c>
      <c r="I23" s="23">
        <f t="shared" si="4"/>
        <v>100</v>
      </c>
      <c r="J23" s="2"/>
      <c r="K23" s="3"/>
    </row>
    <row r="24" spans="1:18" ht="78.75" x14ac:dyDescent="0.25">
      <c r="A24" s="14" t="s">
        <v>106</v>
      </c>
      <c r="B24" s="15" t="s">
        <v>105</v>
      </c>
      <c r="C24" s="22">
        <v>0</v>
      </c>
      <c r="D24" s="22">
        <v>4356.8999999999996</v>
      </c>
      <c r="E24" s="22">
        <v>4356.8999999999996</v>
      </c>
      <c r="F24" s="22">
        <v>4356.8999999999996</v>
      </c>
      <c r="G24" s="13">
        <f t="shared" si="2"/>
        <v>0</v>
      </c>
      <c r="H24" s="13">
        <f t="shared" si="3"/>
        <v>0</v>
      </c>
      <c r="I24" s="23">
        <f t="shared" si="4"/>
        <v>100</v>
      </c>
      <c r="J24" s="2"/>
      <c r="K24" s="3"/>
    </row>
    <row r="25" spans="1:18" ht="63" x14ac:dyDescent="0.25">
      <c r="A25" s="14" t="s">
        <v>98</v>
      </c>
      <c r="B25" s="15" t="s">
        <v>99</v>
      </c>
      <c r="C25" s="22">
        <v>0</v>
      </c>
      <c r="D25" s="22">
        <v>4442.6000000000004</v>
      </c>
      <c r="E25" s="22">
        <v>4442.6000000000004</v>
      </c>
      <c r="F25" s="22">
        <v>4442.6000000000004</v>
      </c>
      <c r="G25" s="13">
        <f t="shared" si="2"/>
        <v>0</v>
      </c>
      <c r="H25" s="13">
        <f t="shared" si="3"/>
        <v>0</v>
      </c>
      <c r="I25" s="23">
        <f t="shared" si="4"/>
        <v>100</v>
      </c>
      <c r="J25" s="2"/>
      <c r="K25" s="3"/>
    </row>
    <row r="26" spans="1:18" ht="63" x14ac:dyDescent="0.25">
      <c r="A26" s="14" t="s">
        <v>49</v>
      </c>
      <c r="B26" s="15" t="s">
        <v>30</v>
      </c>
      <c r="C26" s="22">
        <v>18249.099999999999</v>
      </c>
      <c r="D26" s="22">
        <v>18249.099999999999</v>
      </c>
      <c r="E26" s="22">
        <v>18249.099999999999</v>
      </c>
      <c r="F26" s="22">
        <v>18249.099999999999</v>
      </c>
      <c r="G26" s="13">
        <f t="shared" si="2"/>
        <v>0</v>
      </c>
      <c r="H26" s="13">
        <f t="shared" si="3"/>
        <v>0</v>
      </c>
      <c r="I26" s="23">
        <f t="shared" si="4"/>
        <v>100</v>
      </c>
      <c r="J26" s="2"/>
      <c r="K26" s="3"/>
    </row>
    <row r="27" spans="1:18" ht="63" x14ac:dyDescent="0.25">
      <c r="A27" s="14" t="s">
        <v>42</v>
      </c>
      <c r="B27" s="15" t="s">
        <v>43</v>
      </c>
      <c r="C27" s="22">
        <v>12915.9</v>
      </c>
      <c r="D27" s="22">
        <v>12915.9</v>
      </c>
      <c r="E27" s="22">
        <v>12915.9</v>
      </c>
      <c r="F27" s="22">
        <v>12915.9</v>
      </c>
      <c r="G27" s="13">
        <f t="shared" si="2"/>
        <v>0</v>
      </c>
      <c r="H27" s="13">
        <f t="shared" si="3"/>
        <v>0</v>
      </c>
      <c r="I27" s="23">
        <f t="shared" si="4"/>
        <v>100</v>
      </c>
      <c r="J27" s="2"/>
      <c r="K27" s="3"/>
    </row>
    <row r="28" spans="1:18" ht="63" x14ac:dyDescent="0.25">
      <c r="A28" s="14" t="s">
        <v>5</v>
      </c>
      <c r="B28" s="15" t="s">
        <v>46</v>
      </c>
      <c r="C28" s="22">
        <v>0</v>
      </c>
      <c r="D28" s="22">
        <v>229.9</v>
      </c>
      <c r="E28" s="22">
        <v>229.9</v>
      </c>
      <c r="F28" s="22">
        <v>130</v>
      </c>
      <c r="G28" s="13">
        <f t="shared" si="2"/>
        <v>0</v>
      </c>
      <c r="H28" s="13">
        <f t="shared" si="3"/>
        <v>-99.9</v>
      </c>
      <c r="I28" s="23">
        <f t="shared" si="4"/>
        <v>56.546324488908219</v>
      </c>
      <c r="J28" s="2"/>
      <c r="K28" s="3"/>
    </row>
    <row r="29" spans="1:18" ht="78.75" x14ac:dyDescent="0.25">
      <c r="A29" s="18" t="s">
        <v>133</v>
      </c>
      <c r="B29" s="20" t="s">
        <v>137</v>
      </c>
      <c r="C29" s="38">
        <v>0</v>
      </c>
      <c r="D29" s="38">
        <v>500</v>
      </c>
      <c r="E29" s="38">
        <v>500</v>
      </c>
      <c r="F29" s="38">
        <v>466.7</v>
      </c>
      <c r="G29" s="13">
        <f t="shared" si="2"/>
        <v>0</v>
      </c>
      <c r="H29" s="13">
        <f t="shared" si="3"/>
        <v>-33.300000000000011</v>
      </c>
      <c r="I29" s="23">
        <f t="shared" si="4"/>
        <v>93.34</v>
      </c>
      <c r="J29" s="2"/>
      <c r="K29" s="3"/>
    </row>
    <row r="30" spans="1:18" ht="63" x14ac:dyDescent="0.25">
      <c r="A30" s="18" t="s">
        <v>140</v>
      </c>
      <c r="B30" s="20" t="s">
        <v>142</v>
      </c>
      <c r="C30" s="38">
        <v>0</v>
      </c>
      <c r="D30" s="38">
        <v>1.8</v>
      </c>
      <c r="E30" s="38">
        <v>1.8</v>
      </c>
      <c r="F30" s="38">
        <v>1.8</v>
      </c>
      <c r="G30" s="13">
        <f t="shared" si="2"/>
        <v>0</v>
      </c>
      <c r="H30" s="13">
        <f t="shared" si="3"/>
        <v>0</v>
      </c>
      <c r="I30" s="23">
        <f t="shared" si="4"/>
        <v>100</v>
      </c>
      <c r="J30" s="2"/>
      <c r="K30" s="3"/>
    </row>
    <row r="31" spans="1:18" ht="47.25" x14ac:dyDescent="0.25">
      <c r="A31" s="14" t="s">
        <v>59</v>
      </c>
      <c r="B31" s="15" t="s">
        <v>56</v>
      </c>
      <c r="C31" s="22">
        <v>0</v>
      </c>
      <c r="D31" s="22">
        <v>424.6</v>
      </c>
      <c r="E31" s="22">
        <v>424.6</v>
      </c>
      <c r="F31" s="22">
        <v>424.6</v>
      </c>
      <c r="G31" s="13">
        <f t="shared" si="2"/>
        <v>0</v>
      </c>
      <c r="H31" s="13">
        <f t="shared" si="3"/>
        <v>0</v>
      </c>
      <c r="I31" s="23">
        <f t="shared" si="4"/>
        <v>100</v>
      </c>
      <c r="J31" s="2"/>
      <c r="K31" s="3"/>
    </row>
    <row r="32" spans="1:18" ht="63" x14ac:dyDescent="0.25">
      <c r="A32" s="18" t="s">
        <v>143</v>
      </c>
      <c r="B32" s="20" t="s">
        <v>142</v>
      </c>
      <c r="C32" s="38">
        <v>0</v>
      </c>
      <c r="D32" s="38">
        <v>65.2</v>
      </c>
      <c r="E32" s="38">
        <v>65.2</v>
      </c>
      <c r="F32" s="38">
        <v>65.2</v>
      </c>
      <c r="G32" s="13">
        <f t="shared" si="2"/>
        <v>0</v>
      </c>
      <c r="H32" s="13">
        <f t="shared" si="3"/>
        <v>0</v>
      </c>
      <c r="I32" s="23">
        <f t="shared" si="4"/>
        <v>100</v>
      </c>
      <c r="J32" s="2"/>
      <c r="K32" s="3"/>
    </row>
    <row r="33" spans="1:12" ht="47.25" x14ac:dyDescent="0.25">
      <c r="A33" s="14" t="s">
        <v>97</v>
      </c>
      <c r="B33" s="15" t="s">
        <v>56</v>
      </c>
      <c r="C33" s="22">
        <v>0</v>
      </c>
      <c r="D33" s="22">
        <v>446.7</v>
      </c>
      <c r="E33" s="22">
        <v>446.7</v>
      </c>
      <c r="F33" s="22">
        <v>446.7</v>
      </c>
      <c r="G33" s="13">
        <f t="shared" si="2"/>
        <v>0</v>
      </c>
      <c r="H33" s="13">
        <f t="shared" si="3"/>
        <v>0</v>
      </c>
      <c r="I33" s="23">
        <f t="shared" si="4"/>
        <v>100</v>
      </c>
      <c r="J33" s="2"/>
      <c r="K33" s="3"/>
    </row>
    <row r="34" spans="1:12" ht="47.25" x14ac:dyDescent="0.25">
      <c r="A34" s="18" t="s">
        <v>118</v>
      </c>
      <c r="B34" s="20" t="s">
        <v>117</v>
      </c>
      <c r="C34" s="38">
        <v>0</v>
      </c>
      <c r="D34" s="38">
        <v>150.1</v>
      </c>
      <c r="E34" s="38">
        <v>150.1</v>
      </c>
      <c r="F34" s="38">
        <v>150.1</v>
      </c>
      <c r="G34" s="13">
        <f t="shared" si="2"/>
        <v>0</v>
      </c>
      <c r="H34" s="13">
        <f t="shared" si="3"/>
        <v>0</v>
      </c>
      <c r="I34" s="23">
        <f t="shared" si="4"/>
        <v>100</v>
      </c>
      <c r="J34" s="2"/>
      <c r="K34" s="3"/>
    </row>
    <row r="35" spans="1:12" ht="47.25" x14ac:dyDescent="0.25">
      <c r="A35" s="14" t="s">
        <v>60</v>
      </c>
      <c r="B35" s="15" t="s">
        <v>56</v>
      </c>
      <c r="C35" s="22">
        <v>0</v>
      </c>
      <c r="D35" s="22">
        <v>183.2</v>
      </c>
      <c r="E35" s="22">
        <v>183.2</v>
      </c>
      <c r="F35" s="22">
        <v>183.2</v>
      </c>
      <c r="G35" s="13">
        <f t="shared" si="2"/>
        <v>0</v>
      </c>
      <c r="H35" s="13">
        <f t="shared" si="3"/>
        <v>0</v>
      </c>
      <c r="I35" s="23">
        <f t="shared" si="4"/>
        <v>100</v>
      </c>
      <c r="J35" s="2"/>
      <c r="K35" s="3"/>
    </row>
    <row r="36" spans="1:12" ht="78.75" x14ac:dyDescent="0.25">
      <c r="A36" s="18" t="s">
        <v>103</v>
      </c>
      <c r="B36" s="20" t="s">
        <v>157</v>
      </c>
      <c r="C36" s="38">
        <v>0</v>
      </c>
      <c r="D36" s="38">
        <v>4160</v>
      </c>
      <c r="E36" s="38">
        <v>4160</v>
      </c>
      <c r="F36" s="38">
        <v>3670</v>
      </c>
      <c r="G36" s="13">
        <f t="shared" si="2"/>
        <v>0</v>
      </c>
      <c r="H36" s="13">
        <f t="shared" si="3"/>
        <v>-490</v>
      </c>
      <c r="I36" s="23">
        <f t="shared" si="4"/>
        <v>88.22115384615384</v>
      </c>
      <c r="J36" s="2"/>
      <c r="K36" s="3"/>
    </row>
    <row r="37" spans="1:12" ht="63" x14ac:dyDescent="0.25">
      <c r="A37" s="14" t="s">
        <v>64</v>
      </c>
      <c r="B37" s="15" t="s">
        <v>57</v>
      </c>
      <c r="C37" s="22">
        <v>0</v>
      </c>
      <c r="D37" s="22">
        <v>5327.6</v>
      </c>
      <c r="E37" s="22">
        <v>5327.6</v>
      </c>
      <c r="F37" s="22">
        <v>5327.6</v>
      </c>
      <c r="G37" s="13">
        <f t="shared" si="2"/>
        <v>0</v>
      </c>
      <c r="H37" s="13">
        <f t="shared" si="3"/>
        <v>0</v>
      </c>
      <c r="I37" s="23">
        <f t="shared" si="4"/>
        <v>100</v>
      </c>
      <c r="J37" s="2"/>
      <c r="K37" s="3"/>
    </row>
    <row r="38" spans="1:12" ht="47.25" x14ac:dyDescent="0.25">
      <c r="A38" s="14" t="s">
        <v>121</v>
      </c>
      <c r="B38" s="15" t="s">
        <v>117</v>
      </c>
      <c r="C38" s="22">
        <v>0</v>
      </c>
      <c r="D38" s="22">
        <v>63.1</v>
      </c>
      <c r="E38" s="22">
        <v>63.1</v>
      </c>
      <c r="F38" s="22">
        <v>63.1</v>
      </c>
      <c r="G38" s="13">
        <f t="shared" si="2"/>
        <v>0</v>
      </c>
      <c r="H38" s="13">
        <f t="shared" si="3"/>
        <v>0</v>
      </c>
      <c r="I38" s="23">
        <f t="shared" si="4"/>
        <v>100</v>
      </c>
      <c r="J38" s="2"/>
      <c r="K38" s="3"/>
    </row>
    <row r="39" spans="1:12" ht="47.25" x14ac:dyDescent="0.25">
      <c r="A39" s="14" t="s">
        <v>61</v>
      </c>
      <c r="B39" s="15" t="s">
        <v>56</v>
      </c>
      <c r="C39" s="22">
        <v>0</v>
      </c>
      <c r="D39" s="22">
        <v>71.7</v>
      </c>
      <c r="E39" s="22">
        <v>71.7</v>
      </c>
      <c r="F39" s="22">
        <v>71.7</v>
      </c>
      <c r="G39" s="13">
        <f t="shared" si="2"/>
        <v>0</v>
      </c>
      <c r="H39" s="13">
        <f t="shared" si="3"/>
        <v>0</v>
      </c>
      <c r="I39" s="23">
        <f t="shared" si="4"/>
        <v>100</v>
      </c>
      <c r="J39" s="2"/>
      <c r="K39" s="3"/>
    </row>
    <row r="40" spans="1:12" ht="47.25" x14ac:dyDescent="0.25">
      <c r="A40" s="14" t="s">
        <v>120</v>
      </c>
      <c r="B40" s="15" t="s">
        <v>117</v>
      </c>
      <c r="C40" s="22">
        <v>0</v>
      </c>
      <c r="D40" s="22">
        <v>37.299999999999997</v>
      </c>
      <c r="E40" s="22">
        <v>37.299999999999997</v>
      </c>
      <c r="F40" s="22">
        <v>37.299999999999997</v>
      </c>
      <c r="G40" s="13">
        <f t="shared" si="2"/>
        <v>0</v>
      </c>
      <c r="H40" s="13">
        <f t="shared" si="3"/>
        <v>0</v>
      </c>
      <c r="I40" s="23">
        <f t="shared" si="4"/>
        <v>100</v>
      </c>
      <c r="J40" s="2"/>
      <c r="K40" s="3"/>
    </row>
    <row r="41" spans="1:12" ht="47.25" x14ac:dyDescent="0.25">
      <c r="A41" s="14" t="s">
        <v>62</v>
      </c>
      <c r="B41" s="15" t="s">
        <v>56</v>
      </c>
      <c r="C41" s="22">
        <v>0</v>
      </c>
      <c r="D41" s="22">
        <v>61.7</v>
      </c>
      <c r="E41" s="22">
        <v>61.7</v>
      </c>
      <c r="F41" s="22">
        <v>61.7</v>
      </c>
      <c r="G41" s="13">
        <f t="shared" si="2"/>
        <v>0</v>
      </c>
      <c r="H41" s="13">
        <f t="shared" si="3"/>
        <v>0</v>
      </c>
      <c r="I41" s="23">
        <f t="shared" si="4"/>
        <v>100</v>
      </c>
      <c r="J41" s="2"/>
      <c r="K41" s="3"/>
    </row>
    <row r="42" spans="1:12" ht="63" x14ac:dyDescent="0.25">
      <c r="A42" s="14" t="s">
        <v>141</v>
      </c>
      <c r="B42" s="15" t="s">
        <v>142</v>
      </c>
      <c r="C42" s="22">
        <v>0</v>
      </c>
      <c r="D42" s="22">
        <v>115.2</v>
      </c>
      <c r="E42" s="22">
        <v>115.2</v>
      </c>
      <c r="F42" s="22">
        <v>115.2</v>
      </c>
      <c r="G42" s="13">
        <f t="shared" si="2"/>
        <v>0</v>
      </c>
      <c r="H42" s="13">
        <f t="shared" si="3"/>
        <v>0</v>
      </c>
      <c r="I42" s="23">
        <f t="shared" si="4"/>
        <v>100</v>
      </c>
      <c r="J42" s="2"/>
      <c r="K42" s="3"/>
    </row>
    <row r="43" spans="1:12" ht="47.25" x14ac:dyDescent="0.25">
      <c r="A43" s="14" t="s">
        <v>119</v>
      </c>
      <c r="B43" s="15" t="s">
        <v>117</v>
      </c>
      <c r="C43" s="22">
        <v>0</v>
      </c>
      <c r="D43" s="22">
        <v>2215.4</v>
      </c>
      <c r="E43" s="22">
        <v>2215.4</v>
      </c>
      <c r="F43" s="22">
        <v>2215.4</v>
      </c>
      <c r="G43" s="13">
        <f t="shared" si="2"/>
        <v>0</v>
      </c>
      <c r="H43" s="13">
        <f t="shared" si="3"/>
        <v>0</v>
      </c>
      <c r="I43" s="23">
        <f t="shared" ref="I43:I74" si="7">F43/E43*100</f>
        <v>100</v>
      </c>
      <c r="J43" s="2"/>
      <c r="K43" s="3"/>
    </row>
    <row r="44" spans="1:12" ht="47.25" x14ac:dyDescent="0.25">
      <c r="A44" s="14" t="s">
        <v>63</v>
      </c>
      <c r="B44" s="15" t="s">
        <v>56</v>
      </c>
      <c r="C44" s="22">
        <v>0</v>
      </c>
      <c r="D44" s="22">
        <v>3015.8</v>
      </c>
      <c r="E44" s="22">
        <v>3015.8</v>
      </c>
      <c r="F44" s="22">
        <v>3015.8</v>
      </c>
      <c r="G44" s="13">
        <f t="shared" si="2"/>
        <v>0</v>
      </c>
      <c r="H44" s="13">
        <f t="shared" si="3"/>
        <v>0</v>
      </c>
      <c r="I44" s="23">
        <f t="shared" si="7"/>
        <v>100</v>
      </c>
      <c r="J44" s="2"/>
      <c r="K44" s="3"/>
    </row>
    <row r="45" spans="1:12" ht="15.75" x14ac:dyDescent="0.25">
      <c r="A45" s="54" t="s">
        <v>152</v>
      </c>
      <c r="B45" s="54"/>
      <c r="C45" s="13">
        <f>SUM(C46:C52)</f>
        <v>0</v>
      </c>
      <c r="D45" s="13">
        <f>SUM(D46:D52)</f>
        <v>15731.099999999999</v>
      </c>
      <c r="E45" s="13">
        <f>SUM(E46:E52)</f>
        <v>15731.099999999999</v>
      </c>
      <c r="F45" s="13">
        <f>SUM(F46:F52)</f>
        <v>15731.099999999999</v>
      </c>
      <c r="G45" s="13">
        <f t="shared" si="2"/>
        <v>0</v>
      </c>
      <c r="H45" s="13">
        <f t="shared" si="3"/>
        <v>0</v>
      </c>
      <c r="I45" s="13">
        <f t="shared" si="7"/>
        <v>100</v>
      </c>
      <c r="J45" s="41"/>
      <c r="K45" s="41"/>
      <c r="L45" s="28"/>
    </row>
    <row r="46" spans="1:12" ht="63" x14ac:dyDescent="0.25">
      <c r="A46" s="14" t="s">
        <v>144</v>
      </c>
      <c r="B46" s="15" t="s">
        <v>142</v>
      </c>
      <c r="C46" s="22">
        <v>0</v>
      </c>
      <c r="D46" s="22">
        <v>7513.5</v>
      </c>
      <c r="E46" s="22">
        <v>7513.5</v>
      </c>
      <c r="F46" s="22">
        <v>7513.5</v>
      </c>
      <c r="G46" s="13">
        <f t="shared" si="2"/>
        <v>0</v>
      </c>
      <c r="H46" s="13">
        <f t="shared" si="3"/>
        <v>0</v>
      </c>
      <c r="I46" s="23">
        <f t="shared" si="7"/>
        <v>100</v>
      </c>
      <c r="J46" s="41"/>
      <c r="K46" s="41"/>
      <c r="L46" s="28"/>
    </row>
    <row r="47" spans="1:12" ht="63" x14ac:dyDescent="0.25">
      <c r="A47" s="18" t="s">
        <v>135</v>
      </c>
      <c r="B47" s="35" t="s">
        <v>109</v>
      </c>
      <c r="C47" s="23">
        <v>0</v>
      </c>
      <c r="D47" s="23">
        <v>135.1</v>
      </c>
      <c r="E47" s="23">
        <v>135.1</v>
      </c>
      <c r="F47" s="23">
        <v>135.1</v>
      </c>
      <c r="G47" s="13">
        <f t="shared" si="2"/>
        <v>0</v>
      </c>
      <c r="H47" s="13">
        <f t="shared" si="3"/>
        <v>0</v>
      </c>
      <c r="I47" s="23">
        <f t="shared" si="7"/>
        <v>100</v>
      </c>
      <c r="J47" s="28"/>
      <c r="K47" s="28"/>
      <c r="L47" s="28"/>
    </row>
    <row r="48" spans="1:12" ht="47.25" x14ac:dyDescent="0.25">
      <c r="A48" s="14" t="s">
        <v>67</v>
      </c>
      <c r="B48" s="15" t="s">
        <v>56</v>
      </c>
      <c r="C48" s="22">
        <v>0</v>
      </c>
      <c r="D48" s="22">
        <v>2802.4</v>
      </c>
      <c r="E48" s="22">
        <v>2802.4</v>
      </c>
      <c r="F48" s="22">
        <v>2802.4</v>
      </c>
      <c r="G48" s="13">
        <f t="shared" si="2"/>
        <v>0</v>
      </c>
      <c r="H48" s="13">
        <f t="shared" si="3"/>
        <v>0</v>
      </c>
      <c r="I48" s="23">
        <f t="shared" si="7"/>
        <v>100</v>
      </c>
      <c r="J48" s="28"/>
      <c r="K48" s="28"/>
      <c r="L48" s="28"/>
    </row>
    <row r="49" spans="1:12" ht="94.5" x14ac:dyDescent="0.25">
      <c r="A49" s="18" t="s">
        <v>65</v>
      </c>
      <c r="B49" s="20" t="s">
        <v>66</v>
      </c>
      <c r="C49" s="38">
        <v>0</v>
      </c>
      <c r="D49" s="38">
        <v>4006.5</v>
      </c>
      <c r="E49" s="22">
        <v>4006.5</v>
      </c>
      <c r="F49" s="22">
        <v>4006.5</v>
      </c>
      <c r="G49" s="13">
        <f t="shared" si="2"/>
        <v>0</v>
      </c>
      <c r="H49" s="13">
        <f t="shared" si="3"/>
        <v>0</v>
      </c>
      <c r="I49" s="23">
        <f t="shared" si="7"/>
        <v>100</v>
      </c>
      <c r="J49" s="2"/>
    </row>
    <row r="50" spans="1:12" ht="63" x14ac:dyDescent="0.25">
      <c r="A50" s="14" t="s">
        <v>145</v>
      </c>
      <c r="B50" s="15" t="s">
        <v>142</v>
      </c>
      <c r="C50" s="22">
        <v>0</v>
      </c>
      <c r="D50" s="22">
        <v>95.8</v>
      </c>
      <c r="E50" s="22">
        <v>95.8</v>
      </c>
      <c r="F50" s="22">
        <v>95.8</v>
      </c>
      <c r="G50" s="13">
        <f t="shared" si="2"/>
        <v>0</v>
      </c>
      <c r="H50" s="13">
        <f t="shared" si="3"/>
        <v>0</v>
      </c>
      <c r="I50" s="23">
        <f t="shared" si="7"/>
        <v>100</v>
      </c>
      <c r="J50" s="2"/>
    </row>
    <row r="51" spans="1:12" ht="47.25" x14ac:dyDescent="0.25">
      <c r="A51" s="14" t="s">
        <v>122</v>
      </c>
      <c r="B51" s="15" t="s">
        <v>117</v>
      </c>
      <c r="C51" s="22">
        <v>0</v>
      </c>
      <c r="D51" s="22">
        <v>94.3</v>
      </c>
      <c r="E51" s="22">
        <v>94.3</v>
      </c>
      <c r="F51" s="22">
        <v>94.3</v>
      </c>
      <c r="G51" s="13">
        <f t="shared" si="2"/>
        <v>0</v>
      </c>
      <c r="H51" s="13">
        <f t="shared" si="3"/>
        <v>0</v>
      </c>
      <c r="I51" s="23">
        <f t="shared" si="7"/>
        <v>100</v>
      </c>
      <c r="J51" s="2"/>
    </row>
    <row r="52" spans="1:12" ht="47.25" x14ac:dyDescent="0.25">
      <c r="A52" s="14" t="s">
        <v>68</v>
      </c>
      <c r="B52" s="15" t="s">
        <v>56</v>
      </c>
      <c r="C52" s="22">
        <v>0</v>
      </c>
      <c r="D52" s="22">
        <v>1083.5</v>
      </c>
      <c r="E52" s="22">
        <v>1083.5</v>
      </c>
      <c r="F52" s="22">
        <v>1083.5</v>
      </c>
      <c r="G52" s="13">
        <f t="shared" si="2"/>
        <v>0</v>
      </c>
      <c r="H52" s="13">
        <f t="shared" si="3"/>
        <v>0</v>
      </c>
      <c r="I52" s="23">
        <f t="shared" si="7"/>
        <v>100</v>
      </c>
      <c r="J52" s="2"/>
    </row>
    <row r="53" spans="1:12" ht="15.75" x14ac:dyDescent="0.25">
      <c r="A53" s="54" t="s">
        <v>41</v>
      </c>
      <c r="B53" s="54"/>
      <c r="C53" s="13">
        <f t="shared" ref="C53:D53" si="8">SUM(C54:C67)</f>
        <v>0</v>
      </c>
      <c r="D53" s="13">
        <f t="shared" si="8"/>
        <v>20651.399999999998</v>
      </c>
      <c r="E53" s="13">
        <f>SUM(E54:E67)</f>
        <v>20651.399999999998</v>
      </c>
      <c r="F53" s="13">
        <f>SUM(F54:F67)</f>
        <v>20650.999999999996</v>
      </c>
      <c r="G53" s="13">
        <f t="shared" si="2"/>
        <v>0</v>
      </c>
      <c r="H53" s="13">
        <f t="shared" si="3"/>
        <v>-0.40000000000145519</v>
      </c>
      <c r="I53" s="13">
        <f t="shared" si="7"/>
        <v>99.998063085311401</v>
      </c>
      <c r="J53" s="41"/>
      <c r="K53" s="41"/>
      <c r="L53" s="4"/>
    </row>
    <row r="54" spans="1:12" ht="47.25" x14ac:dyDescent="0.25">
      <c r="A54" s="14" t="s">
        <v>69</v>
      </c>
      <c r="B54" s="15" t="s">
        <v>56</v>
      </c>
      <c r="C54" s="22">
        <v>0</v>
      </c>
      <c r="D54" s="22">
        <v>407.9</v>
      </c>
      <c r="E54" s="22">
        <v>407.9</v>
      </c>
      <c r="F54" s="23">
        <v>407.9</v>
      </c>
      <c r="G54" s="13">
        <f t="shared" si="2"/>
        <v>0</v>
      </c>
      <c r="H54" s="13">
        <f t="shared" si="3"/>
        <v>0</v>
      </c>
      <c r="I54" s="23">
        <f t="shared" si="7"/>
        <v>100</v>
      </c>
      <c r="J54" s="31"/>
    </row>
    <row r="55" spans="1:12" ht="47.25" x14ac:dyDescent="0.25">
      <c r="A55" s="14" t="s">
        <v>73</v>
      </c>
      <c r="B55" s="15" t="s">
        <v>74</v>
      </c>
      <c r="C55" s="22">
        <v>0</v>
      </c>
      <c r="D55" s="22">
        <v>6559.9</v>
      </c>
      <c r="E55" s="22">
        <v>6559.9</v>
      </c>
      <c r="F55" s="22">
        <v>6559.9</v>
      </c>
      <c r="G55" s="13">
        <f t="shared" si="2"/>
        <v>0</v>
      </c>
      <c r="H55" s="13">
        <f t="shared" si="3"/>
        <v>0</v>
      </c>
      <c r="I55" s="23">
        <f t="shared" si="7"/>
        <v>100</v>
      </c>
      <c r="J55" s="31"/>
    </row>
    <row r="56" spans="1:12" ht="47.25" x14ac:dyDescent="0.25">
      <c r="A56" s="14" t="s">
        <v>40</v>
      </c>
      <c r="B56" s="15" t="s">
        <v>54</v>
      </c>
      <c r="C56" s="22">
        <v>0</v>
      </c>
      <c r="D56" s="34">
        <v>131.4</v>
      </c>
      <c r="E56" s="34">
        <v>131.4</v>
      </c>
      <c r="F56" s="34">
        <v>131.4</v>
      </c>
      <c r="G56" s="13">
        <f t="shared" si="2"/>
        <v>0</v>
      </c>
      <c r="H56" s="13">
        <f t="shared" si="3"/>
        <v>0</v>
      </c>
      <c r="I56" s="23">
        <f t="shared" si="7"/>
        <v>100</v>
      </c>
      <c r="J56" s="31"/>
    </row>
    <row r="57" spans="1:12" ht="63" x14ac:dyDescent="0.25">
      <c r="A57" s="14" t="s">
        <v>110</v>
      </c>
      <c r="B57" s="15" t="s">
        <v>109</v>
      </c>
      <c r="C57" s="22">
        <v>0</v>
      </c>
      <c r="D57" s="22">
        <v>89.8</v>
      </c>
      <c r="E57" s="22">
        <v>89.8</v>
      </c>
      <c r="F57" s="22">
        <v>89.8</v>
      </c>
      <c r="G57" s="13">
        <f t="shared" si="2"/>
        <v>0</v>
      </c>
      <c r="H57" s="13">
        <f t="shared" si="3"/>
        <v>0</v>
      </c>
      <c r="I57" s="23">
        <f t="shared" si="7"/>
        <v>100</v>
      </c>
      <c r="J57" s="31"/>
    </row>
    <row r="58" spans="1:12" ht="47.25" x14ac:dyDescent="0.25">
      <c r="A58" s="14" t="s">
        <v>70</v>
      </c>
      <c r="B58" s="15" t="s">
        <v>56</v>
      </c>
      <c r="C58" s="22">
        <v>0</v>
      </c>
      <c r="D58" s="22">
        <v>886.5</v>
      </c>
      <c r="E58" s="22">
        <v>886.5</v>
      </c>
      <c r="F58" s="22">
        <v>886.5</v>
      </c>
      <c r="G58" s="13">
        <f t="shared" si="2"/>
        <v>0</v>
      </c>
      <c r="H58" s="13">
        <f t="shared" si="3"/>
        <v>0</v>
      </c>
      <c r="I58" s="23">
        <f t="shared" si="7"/>
        <v>100</v>
      </c>
      <c r="J58" s="2"/>
    </row>
    <row r="59" spans="1:12" ht="47.25" x14ac:dyDescent="0.25">
      <c r="A59" s="14" t="s">
        <v>75</v>
      </c>
      <c r="B59" s="15" t="s">
        <v>74</v>
      </c>
      <c r="C59" s="22">
        <v>0</v>
      </c>
      <c r="D59" s="22">
        <v>9476.6</v>
      </c>
      <c r="E59" s="22">
        <v>9476.6</v>
      </c>
      <c r="F59" s="22">
        <v>9476.6</v>
      </c>
      <c r="G59" s="13">
        <f t="shared" si="2"/>
        <v>0</v>
      </c>
      <c r="H59" s="13">
        <f t="shared" si="3"/>
        <v>0</v>
      </c>
      <c r="I59" s="23">
        <f t="shared" si="7"/>
        <v>100</v>
      </c>
      <c r="J59" s="2"/>
    </row>
    <row r="60" spans="1:12" ht="47.25" x14ac:dyDescent="0.25">
      <c r="A60" s="14" t="s">
        <v>131</v>
      </c>
      <c r="B60" s="37" t="s">
        <v>132</v>
      </c>
      <c r="C60" s="22">
        <v>0</v>
      </c>
      <c r="D60" s="22">
        <v>200</v>
      </c>
      <c r="E60" s="22">
        <v>200</v>
      </c>
      <c r="F60" s="22">
        <v>200</v>
      </c>
      <c r="G60" s="13">
        <f t="shared" si="2"/>
        <v>0</v>
      </c>
      <c r="H60" s="13">
        <f t="shared" si="3"/>
        <v>0</v>
      </c>
      <c r="I60" s="23">
        <f t="shared" si="7"/>
        <v>100</v>
      </c>
      <c r="J60" s="2"/>
    </row>
    <row r="61" spans="1:12" ht="63" x14ac:dyDescent="0.25">
      <c r="A61" s="14" t="s">
        <v>101</v>
      </c>
      <c r="B61" s="15" t="s">
        <v>102</v>
      </c>
      <c r="C61" s="22">
        <v>0</v>
      </c>
      <c r="D61" s="22">
        <v>230</v>
      </c>
      <c r="E61" s="22">
        <v>230</v>
      </c>
      <c r="F61" s="22">
        <v>229.6</v>
      </c>
      <c r="G61" s="13">
        <f t="shared" si="2"/>
        <v>0</v>
      </c>
      <c r="H61" s="13">
        <f t="shared" si="3"/>
        <v>-0.40000000000000568</v>
      </c>
      <c r="I61" s="23">
        <f t="shared" si="7"/>
        <v>99.826086956521735</v>
      </c>
      <c r="J61" s="2"/>
    </row>
    <row r="62" spans="1:12" ht="78.75" x14ac:dyDescent="0.25">
      <c r="A62" s="14" t="s">
        <v>111</v>
      </c>
      <c r="B62" s="15" t="s">
        <v>105</v>
      </c>
      <c r="C62" s="22">
        <v>0</v>
      </c>
      <c r="D62" s="22">
        <v>825.5</v>
      </c>
      <c r="E62" s="22">
        <v>825.5</v>
      </c>
      <c r="F62" s="22">
        <v>825.5</v>
      </c>
      <c r="G62" s="13">
        <f t="shared" si="2"/>
        <v>0</v>
      </c>
      <c r="H62" s="13">
        <f t="shared" si="3"/>
        <v>0</v>
      </c>
      <c r="I62" s="23">
        <f t="shared" si="7"/>
        <v>100</v>
      </c>
      <c r="J62" s="2"/>
    </row>
    <row r="63" spans="1:12" ht="63" x14ac:dyDescent="0.25">
      <c r="A63" s="14" t="s">
        <v>123</v>
      </c>
      <c r="B63" s="15" t="s">
        <v>109</v>
      </c>
      <c r="C63" s="22">
        <v>0</v>
      </c>
      <c r="D63" s="22">
        <v>131.30000000000001</v>
      </c>
      <c r="E63" s="22">
        <v>131.30000000000001</v>
      </c>
      <c r="F63" s="22">
        <v>131.30000000000001</v>
      </c>
      <c r="G63" s="13">
        <f t="shared" si="2"/>
        <v>0</v>
      </c>
      <c r="H63" s="13">
        <f t="shared" si="3"/>
        <v>0</v>
      </c>
      <c r="I63" s="23">
        <f t="shared" si="7"/>
        <v>100</v>
      </c>
      <c r="J63" s="2"/>
    </row>
    <row r="64" spans="1:12" ht="47.25" x14ac:dyDescent="0.25">
      <c r="A64" s="14" t="s">
        <v>124</v>
      </c>
      <c r="B64" s="15" t="s">
        <v>117</v>
      </c>
      <c r="C64" s="22">
        <v>0</v>
      </c>
      <c r="D64" s="22">
        <v>41</v>
      </c>
      <c r="E64" s="22">
        <v>41</v>
      </c>
      <c r="F64" s="22">
        <v>41</v>
      </c>
      <c r="G64" s="13">
        <f t="shared" si="2"/>
        <v>0</v>
      </c>
      <c r="H64" s="13">
        <f t="shared" si="3"/>
        <v>0</v>
      </c>
      <c r="I64" s="23">
        <f t="shared" si="7"/>
        <v>100</v>
      </c>
      <c r="J64" s="2"/>
    </row>
    <row r="65" spans="1:11" ht="43.5" customHeight="1" x14ac:dyDescent="0.25">
      <c r="A65" s="18" t="s">
        <v>71</v>
      </c>
      <c r="B65" s="19" t="s">
        <v>56</v>
      </c>
      <c r="C65" s="22">
        <v>0</v>
      </c>
      <c r="D65" s="38">
        <v>322.5</v>
      </c>
      <c r="E65" s="38">
        <v>322.5</v>
      </c>
      <c r="F65" s="38">
        <v>322.5</v>
      </c>
      <c r="G65" s="13">
        <f t="shared" si="2"/>
        <v>0</v>
      </c>
      <c r="H65" s="13">
        <f t="shared" si="3"/>
        <v>0</v>
      </c>
      <c r="I65" s="23">
        <f t="shared" si="7"/>
        <v>100</v>
      </c>
      <c r="J65" s="2"/>
    </row>
    <row r="66" spans="1:11" ht="51" customHeight="1" x14ac:dyDescent="0.25">
      <c r="A66" s="14" t="s">
        <v>146</v>
      </c>
      <c r="B66" s="37" t="s">
        <v>142</v>
      </c>
      <c r="C66" s="22">
        <v>0</v>
      </c>
      <c r="D66" s="22">
        <v>763.4</v>
      </c>
      <c r="E66" s="22">
        <v>763.4</v>
      </c>
      <c r="F66" s="22">
        <v>763.4</v>
      </c>
      <c r="G66" s="13">
        <f t="shared" si="2"/>
        <v>0</v>
      </c>
      <c r="H66" s="13">
        <f t="shared" si="3"/>
        <v>0</v>
      </c>
      <c r="I66" s="23">
        <f t="shared" si="7"/>
        <v>100</v>
      </c>
      <c r="J66" s="2"/>
    </row>
    <row r="67" spans="1:11" ht="51" customHeight="1" x14ac:dyDescent="0.25">
      <c r="A67" s="18" t="s">
        <v>72</v>
      </c>
      <c r="B67" s="19" t="s">
        <v>56</v>
      </c>
      <c r="C67" s="22">
        <v>0</v>
      </c>
      <c r="D67" s="38">
        <v>585.6</v>
      </c>
      <c r="E67" s="38">
        <v>585.6</v>
      </c>
      <c r="F67" s="38">
        <v>585.6</v>
      </c>
      <c r="G67" s="13">
        <f t="shared" si="2"/>
        <v>0</v>
      </c>
      <c r="H67" s="13">
        <f t="shared" si="3"/>
        <v>0</v>
      </c>
      <c r="I67" s="23">
        <f t="shared" si="7"/>
        <v>100</v>
      </c>
      <c r="J67" s="2"/>
    </row>
    <row r="68" spans="1:11" ht="15.75" x14ac:dyDescent="0.25">
      <c r="A68" s="54" t="s">
        <v>153</v>
      </c>
      <c r="B68" s="54"/>
      <c r="C68" s="24">
        <f t="shared" ref="C68:D68" si="9">C69</f>
        <v>0</v>
      </c>
      <c r="D68" s="24">
        <f t="shared" si="9"/>
        <v>96.2</v>
      </c>
      <c r="E68" s="24">
        <f>E69</f>
        <v>96.2</v>
      </c>
      <c r="F68" s="24">
        <f>F69</f>
        <v>96.2</v>
      </c>
      <c r="G68" s="13">
        <f t="shared" si="2"/>
        <v>0</v>
      </c>
      <c r="H68" s="13">
        <f t="shared" si="3"/>
        <v>0</v>
      </c>
      <c r="I68" s="13">
        <f t="shared" si="7"/>
        <v>100</v>
      </c>
      <c r="J68" s="28"/>
      <c r="K68" s="28"/>
    </row>
    <row r="69" spans="1:11" ht="47.25" x14ac:dyDescent="0.25">
      <c r="A69" s="14" t="s">
        <v>91</v>
      </c>
      <c r="B69" s="15" t="s">
        <v>56</v>
      </c>
      <c r="C69" s="22">
        <v>0</v>
      </c>
      <c r="D69" s="22">
        <v>96.2</v>
      </c>
      <c r="E69" s="22">
        <v>96.2</v>
      </c>
      <c r="F69" s="22">
        <v>96.2</v>
      </c>
      <c r="G69" s="13">
        <f t="shared" si="2"/>
        <v>0</v>
      </c>
      <c r="H69" s="13">
        <f t="shared" si="3"/>
        <v>0</v>
      </c>
      <c r="I69" s="23">
        <f t="shared" si="7"/>
        <v>100</v>
      </c>
      <c r="J69" s="2"/>
    </row>
    <row r="70" spans="1:11" ht="15.75" x14ac:dyDescent="0.25">
      <c r="A70" s="54" t="s">
        <v>154</v>
      </c>
      <c r="B70" s="54"/>
      <c r="C70" s="24">
        <f t="shared" ref="C70:D70" si="10">SUM(C71:C80)</f>
        <v>287.39999999999998</v>
      </c>
      <c r="D70" s="24">
        <f t="shared" si="10"/>
        <v>3187.1</v>
      </c>
      <c r="E70" s="24">
        <f>SUM(E71:E80)</f>
        <v>3187.1</v>
      </c>
      <c r="F70" s="24">
        <f>SUM(F71:F80)</f>
        <v>3146.9</v>
      </c>
      <c r="G70" s="13">
        <f t="shared" si="2"/>
        <v>0</v>
      </c>
      <c r="H70" s="13">
        <f t="shared" si="3"/>
        <v>-40.199999999999818</v>
      </c>
      <c r="I70" s="13">
        <f t="shared" si="7"/>
        <v>98.73866524426596</v>
      </c>
      <c r="J70" s="40"/>
    </row>
    <row r="71" spans="1:11" ht="63" x14ac:dyDescent="0.25">
      <c r="A71" s="14" t="s">
        <v>147</v>
      </c>
      <c r="B71" s="35" t="s">
        <v>142</v>
      </c>
      <c r="C71" s="22">
        <v>0</v>
      </c>
      <c r="D71" s="22">
        <v>310.39999999999998</v>
      </c>
      <c r="E71" s="22">
        <v>310.39999999999998</v>
      </c>
      <c r="F71" s="22">
        <v>310.39999999999998</v>
      </c>
      <c r="G71" s="13">
        <f t="shared" si="2"/>
        <v>0</v>
      </c>
      <c r="H71" s="13">
        <f t="shared" si="3"/>
        <v>0</v>
      </c>
      <c r="I71" s="23">
        <f t="shared" si="7"/>
        <v>100</v>
      </c>
      <c r="J71" s="40"/>
    </row>
    <row r="72" spans="1:11" ht="47.25" x14ac:dyDescent="0.25">
      <c r="A72" s="14" t="s">
        <v>76</v>
      </c>
      <c r="B72" s="35" t="s">
        <v>56</v>
      </c>
      <c r="C72" s="22">
        <v>0</v>
      </c>
      <c r="D72" s="22">
        <v>878.2</v>
      </c>
      <c r="E72" s="22">
        <v>878.2</v>
      </c>
      <c r="F72" s="22">
        <v>878.2</v>
      </c>
      <c r="G72" s="13">
        <f t="shared" si="2"/>
        <v>0</v>
      </c>
      <c r="H72" s="13">
        <f t="shared" si="3"/>
        <v>0</v>
      </c>
      <c r="I72" s="23">
        <f t="shared" si="7"/>
        <v>100</v>
      </c>
      <c r="J72" s="40"/>
    </row>
    <row r="73" spans="1:11" ht="63" x14ac:dyDescent="0.25">
      <c r="A73" s="26" t="s">
        <v>112</v>
      </c>
      <c r="B73" s="35" t="s">
        <v>113</v>
      </c>
      <c r="C73" s="22">
        <v>0</v>
      </c>
      <c r="D73" s="22">
        <v>500</v>
      </c>
      <c r="E73" s="22">
        <v>500</v>
      </c>
      <c r="F73" s="22">
        <v>500</v>
      </c>
      <c r="G73" s="13">
        <f t="shared" ref="G73:G122" si="11">E73-D73</f>
        <v>0</v>
      </c>
      <c r="H73" s="13">
        <f t="shared" ref="H73:H121" si="12">F73-E73</f>
        <v>0</v>
      </c>
      <c r="I73" s="23">
        <f t="shared" si="7"/>
        <v>100</v>
      </c>
      <c r="J73" s="2"/>
    </row>
    <row r="74" spans="1:11" ht="63" x14ac:dyDescent="0.25">
      <c r="A74" s="18" t="s">
        <v>148</v>
      </c>
      <c r="B74" s="20" t="s">
        <v>142</v>
      </c>
      <c r="C74" s="22">
        <v>0</v>
      </c>
      <c r="D74" s="38">
        <v>98.6</v>
      </c>
      <c r="E74" s="38">
        <v>98.6</v>
      </c>
      <c r="F74" s="38">
        <v>98.6</v>
      </c>
      <c r="G74" s="13">
        <f t="shared" si="11"/>
        <v>0</v>
      </c>
      <c r="H74" s="13">
        <f t="shared" si="12"/>
        <v>0</v>
      </c>
      <c r="I74" s="23">
        <f t="shared" si="7"/>
        <v>100</v>
      </c>
      <c r="J74" s="2"/>
    </row>
    <row r="75" spans="1:11" ht="47.25" x14ac:dyDescent="0.25">
      <c r="A75" s="26" t="s">
        <v>92</v>
      </c>
      <c r="B75" s="27" t="s">
        <v>93</v>
      </c>
      <c r="C75" s="22">
        <v>0</v>
      </c>
      <c r="D75" s="30">
        <v>369.1</v>
      </c>
      <c r="E75" s="30">
        <v>369.1</v>
      </c>
      <c r="F75" s="30">
        <v>350.3</v>
      </c>
      <c r="G75" s="13">
        <f t="shared" si="11"/>
        <v>0</v>
      </c>
      <c r="H75" s="13">
        <f t="shared" si="12"/>
        <v>-18.800000000000011</v>
      </c>
      <c r="I75" s="23">
        <f t="shared" ref="I75:I81" si="13">F75/E75*100</f>
        <v>94.90652939582769</v>
      </c>
      <c r="J75" s="2"/>
    </row>
    <row r="76" spans="1:11" ht="47.25" x14ac:dyDescent="0.25">
      <c r="A76" s="14" t="s">
        <v>77</v>
      </c>
      <c r="B76" s="35" t="s">
        <v>56</v>
      </c>
      <c r="C76" s="22">
        <v>0</v>
      </c>
      <c r="D76" s="22">
        <v>198.3</v>
      </c>
      <c r="E76" s="22">
        <v>198.3</v>
      </c>
      <c r="F76" s="22">
        <v>198.3</v>
      </c>
      <c r="G76" s="13">
        <f t="shared" si="11"/>
        <v>0</v>
      </c>
      <c r="H76" s="13">
        <f t="shared" si="12"/>
        <v>0</v>
      </c>
      <c r="I76" s="23">
        <f t="shared" si="13"/>
        <v>100</v>
      </c>
      <c r="J76" s="2"/>
    </row>
    <row r="77" spans="1:11" ht="63" x14ac:dyDescent="0.25">
      <c r="A77" s="14" t="s">
        <v>115</v>
      </c>
      <c r="B77" s="15" t="s">
        <v>114</v>
      </c>
      <c r="C77" s="22">
        <v>0</v>
      </c>
      <c r="D77" s="22">
        <v>200</v>
      </c>
      <c r="E77" s="22">
        <v>200</v>
      </c>
      <c r="F77" s="22">
        <v>200</v>
      </c>
      <c r="G77" s="13">
        <f t="shared" si="11"/>
        <v>0</v>
      </c>
      <c r="H77" s="13">
        <f t="shared" si="12"/>
        <v>0</v>
      </c>
      <c r="I77" s="23">
        <f t="shared" si="13"/>
        <v>100</v>
      </c>
      <c r="J77" s="2"/>
    </row>
    <row r="78" spans="1:11" ht="47.25" x14ac:dyDescent="0.25">
      <c r="A78" s="14" t="s">
        <v>14</v>
      </c>
      <c r="B78" s="35" t="s">
        <v>33</v>
      </c>
      <c r="C78" s="23">
        <v>287.39999999999998</v>
      </c>
      <c r="D78" s="23">
        <v>287.39999999999998</v>
      </c>
      <c r="E78" s="22">
        <v>287.39999999999998</v>
      </c>
      <c r="F78" s="22">
        <v>266</v>
      </c>
      <c r="G78" s="13">
        <f t="shared" si="11"/>
        <v>0</v>
      </c>
      <c r="H78" s="13">
        <f t="shared" si="12"/>
        <v>-21.399999999999977</v>
      </c>
      <c r="I78" s="23">
        <f t="shared" si="13"/>
        <v>92.553931802366051</v>
      </c>
      <c r="J78" s="2"/>
    </row>
    <row r="79" spans="1:11" ht="47.25" x14ac:dyDescent="0.25">
      <c r="A79" s="14" t="s">
        <v>125</v>
      </c>
      <c r="B79" s="35" t="s">
        <v>117</v>
      </c>
      <c r="C79" s="22">
        <v>0</v>
      </c>
      <c r="D79" s="22">
        <v>35.9</v>
      </c>
      <c r="E79" s="22">
        <v>35.9</v>
      </c>
      <c r="F79" s="22">
        <v>35.9</v>
      </c>
      <c r="G79" s="13">
        <f t="shared" si="11"/>
        <v>0</v>
      </c>
      <c r="H79" s="13">
        <f t="shared" si="12"/>
        <v>0</v>
      </c>
      <c r="I79" s="23">
        <f t="shared" si="13"/>
        <v>100</v>
      </c>
      <c r="J79" s="2"/>
    </row>
    <row r="80" spans="1:11" ht="47.25" x14ac:dyDescent="0.25">
      <c r="A80" s="14" t="s">
        <v>78</v>
      </c>
      <c r="B80" s="15" t="s">
        <v>56</v>
      </c>
      <c r="C80" s="22">
        <v>0</v>
      </c>
      <c r="D80" s="22">
        <v>309.2</v>
      </c>
      <c r="E80" s="22">
        <v>309.2</v>
      </c>
      <c r="F80" s="22">
        <v>309.2</v>
      </c>
      <c r="G80" s="13">
        <f t="shared" si="11"/>
        <v>0</v>
      </c>
      <c r="H80" s="13">
        <f t="shared" si="12"/>
        <v>0</v>
      </c>
      <c r="I80" s="23">
        <f t="shared" si="13"/>
        <v>100</v>
      </c>
      <c r="J80" s="2"/>
    </row>
    <row r="81" spans="1:12" ht="15.75" x14ac:dyDescent="0.25">
      <c r="A81" s="54" t="s">
        <v>15</v>
      </c>
      <c r="B81" s="54"/>
      <c r="C81" s="13">
        <f t="shared" ref="C81:D81" si="14">C83+C95+C105</f>
        <v>355668.50000000006</v>
      </c>
      <c r="D81" s="13">
        <f t="shared" si="14"/>
        <v>377552.9</v>
      </c>
      <c r="E81" s="13">
        <f>E83+E95+E105</f>
        <v>377552.86</v>
      </c>
      <c r="F81" s="13">
        <f>F83+F95+F105</f>
        <v>362056.9</v>
      </c>
      <c r="G81" s="13">
        <f t="shared" si="11"/>
        <v>-4.0000000037252903E-2</v>
      </c>
      <c r="H81" s="13">
        <f t="shared" si="12"/>
        <v>-15495.959999999963</v>
      </c>
      <c r="I81" s="13">
        <f t="shared" si="13"/>
        <v>95.895684646647894</v>
      </c>
      <c r="J81" s="6"/>
    </row>
    <row r="82" spans="1:12" ht="15.75" x14ac:dyDescent="0.25">
      <c r="A82" s="55" t="s">
        <v>158</v>
      </c>
      <c r="B82" s="55"/>
      <c r="C82" s="23"/>
      <c r="D82" s="49"/>
      <c r="E82" s="23"/>
      <c r="F82" s="23"/>
      <c r="G82" s="13"/>
      <c r="H82" s="13"/>
      <c r="I82" s="23"/>
      <c r="J82" s="2"/>
      <c r="K82" s="3"/>
    </row>
    <row r="83" spans="1:12" ht="15.75" x14ac:dyDescent="0.25">
      <c r="A83" s="54" t="s">
        <v>151</v>
      </c>
      <c r="B83" s="54"/>
      <c r="C83" s="13">
        <f t="shared" ref="C83:D83" si="15">SUM(C84:C94)</f>
        <v>105904.00000000001</v>
      </c>
      <c r="D83" s="13">
        <f t="shared" si="15"/>
        <v>102139</v>
      </c>
      <c r="E83" s="13">
        <f>SUM(E84:E94)</f>
        <v>102139</v>
      </c>
      <c r="F83" s="13">
        <f>SUM(F84:F94)</f>
        <v>101986.9</v>
      </c>
      <c r="G83" s="13">
        <f t="shared" si="11"/>
        <v>0</v>
      </c>
      <c r="H83" s="13">
        <f t="shared" si="12"/>
        <v>-152.10000000000582</v>
      </c>
      <c r="I83" s="13">
        <f t="shared" ref="I83:I109" si="16">F83/E83*100</f>
        <v>99.851085285738066</v>
      </c>
      <c r="J83" s="39"/>
      <c r="K83" s="39"/>
      <c r="L83" s="29"/>
    </row>
    <row r="84" spans="1:12" ht="78.75" x14ac:dyDescent="0.25">
      <c r="A84" s="14" t="s">
        <v>3</v>
      </c>
      <c r="B84" s="15" t="s">
        <v>34</v>
      </c>
      <c r="C84" s="22">
        <v>89272.6</v>
      </c>
      <c r="D84" s="22">
        <v>89526.8</v>
      </c>
      <c r="E84" s="22">
        <v>89526.8</v>
      </c>
      <c r="F84" s="22">
        <v>89526.8</v>
      </c>
      <c r="G84" s="13">
        <f t="shared" si="11"/>
        <v>0</v>
      </c>
      <c r="H84" s="13">
        <f t="shared" si="12"/>
        <v>0</v>
      </c>
      <c r="I84" s="23">
        <f t="shared" si="16"/>
        <v>100</v>
      </c>
      <c r="J84" s="2"/>
    </row>
    <row r="85" spans="1:12" ht="96.75" customHeight="1" x14ac:dyDescent="0.25">
      <c r="A85" s="14" t="s">
        <v>4</v>
      </c>
      <c r="B85" s="15" t="s">
        <v>50</v>
      </c>
      <c r="C85" s="22">
        <v>5365.5</v>
      </c>
      <c r="D85" s="22">
        <v>5100.3</v>
      </c>
      <c r="E85" s="22">
        <v>5100.3</v>
      </c>
      <c r="F85" s="22">
        <v>5100.3</v>
      </c>
      <c r="G85" s="13">
        <f t="shared" si="11"/>
        <v>0</v>
      </c>
      <c r="H85" s="13">
        <f t="shared" si="12"/>
        <v>0</v>
      </c>
      <c r="I85" s="23">
        <f t="shared" si="16"/>
        <v>100</v>
      </c>
    </row>
    <row r="86" spans="1:12" ht="78.75" x14ac:dyDescent="0.25">
      <c r="A86" s="14" t="s">
        <v>31</v>
      </c>
      <c r="B86" s="15" t="s">
        <v>32</v>
      </c>
      <c r="C86" s="22">
        <v>8185.1</v>
      </c>
      <c r="D86" s="22">
        <v>4166.5</v>
      </c>
      <c r="E86" s="22">
        <v>4166.5</v>
      </c>
      <c r="F86" s="22">
        <v>4166.5</v>
      </c>
      <c r="G86" s="13">
        <f t="shared" si="11"/>
        <v>0</v>
      </c>
      <c r="H86" s="13">
        <f t="shared" si="12"/>
        <v>0</v>
      </c>
      <c r="I86" s="23">
        <f t="shared" si="16"/>
        <v>100</v>
      </c>
    </row>
    <row r="87" spans="1:12" ht="94.5" x14ac:dyDescent="0.25">
      <c r="A87" s="14" t="s">
        <v>6</v>
      </c>
      <c r="B87" s="15" t="s">
        <v>86</v>
      </c>
      <c r="C87" s="22">
        <v>721</v>
      </c>
      <c r="D87" s="22">
        <v>721</v>
      </c>
      <c r="E87" s="22">
        <v>721</v>
      </c>
      <c r="F87" s="22">
        <v>715</v>
      </c>
      <c r="G87" s="13">
        <f t="shared" si="11"/>
        <v>0</v>
      </c>
      <c r="H87" s="13">
        <f t="shared" si="12"/>
        <v>-6</v>
      </c>
      <c r="I87" s="23">
        <f t="shared" si="16"/>
        <v>99.167822468793347</v>
      </c>
    </row>
    <row r="88" spans="1:12" ht="47.25" x14ac:dyDescent="0.25">
      <c r="A88" s="14" t="s">
        <v>7</v>
      </c>
      <c r="B88" s="16" t="s">
        <v>82</v>
      </c>
      <c r="C88" s="22">
        <v>453.5</v>
      </c>
      <c r="D88" s="22">
        <v>494.9</v>
      </c>
      <c r="E88" s="22">
        <v>494.9</v>
      </c>
      <c r="F88" s="22">
        <v>479.4</v>
      </c>
      <c r="G88" s="13">
        <f t="shared" si="11"/>
        <v>0</v>
      </c>
      <c r="H88" s="13">
        <f t="shared" si="12"/>
        <v>-15.5</v>
      </c>
      <c r="I88" s="23">
        <f t="shared" si="16"/>
        <v>96.868054152354006</v>
      </c>
    </row>
    <row r="89" spans="1:12" ht="47.25" x14ac:dyDescent="0.25">
      <c r="A89" s="14" t="s">
        <v>84</v>
      </c>
      <c r="B89" s="15" t="s">
        <v>85</v>
      </c>
      <c r="C89" s="22">
        <v>26.7</v>
      </c>
      <c r="D89" s="22">
        <v>85.4</v>
      </c>
      <c r="E89" s="22">
        <v>85.4</v>
      </c>
      <c r="F89" s="22">
        <v>7.4</v>
      </c>
      <c r="G89" s="13">
        <f t="shared" si="11"/>
        <v>0</v>
      </c>
      <c r="H89" s="13">
        <f t="shared" si="12"/>
        <v>-78</v>
      </c>
      <c r="I89" s="23">
        <f t="shared" si="16"/>
        <v>8.6651053864168617</v>
      </c>
    </row>
    <row r="90" spans="1:12" ht="78.75" x14ac:dyDescent="0.25">
      <c r="A90" s="14" t="s">
        <v>8</v>
      </c>
      <c r="B90" s="15" t="s">
        <v>35</v>
      </c>
      <c r="C90" s="22">
        <v>25.1</v>
      </c>
      <c r="D90" s="22">
        <v>27.8</v>
      </c>
      <c r="E90" s="22">
        <v>27.8</v>
      </c>
      <c r="F90" s="22">
        <v>25.4</v>
      </c>
      <c r="G90" s="13">
        <f t="shared" si="11"/>
        <v>0</v>
      </c>
      <c r="H90" s="13">
        <f t="shared" si="12"/>
        <v>-2.4000000000000021</v>
      </c>
      <c r="I90" s="23">
        <f t="shared" si="16"/>
        <v>91.366906474820127</v>
      </c>
    </row>
    <row r="91" spans="1:12" ht="78.75" x14ac:dyDescent="0.25">
      <c r="A91" s="14" t="s">
        <v>9</v>
      </c>
      <c r="B91" s="15" t="s">
        <v>83</v>
      </c>
      <c r="C91" s="22">
        <v>675.1</v>
      </c>
      <c r="D91" s="22">
        <v>740.5</v>
      </c>
      <c r="E91" s="22">
        <v>740.5</v>
      </c>
      <c r="F91" s="22">
        <v>693.2</v>
      </c>
      <c r="G91" s="13">
        <f t="shared" si="11"/>
        <v>0</v>
      </c>
      <c r="H91" s="13">
        <f t="shared" si="12"/>
        <v>-47.299999999999955</v>
      </c>
      <c r="I91" s="23">
        <f t="shared" si="16"/>
        <v>93.612424037812289</v>
      </c>
    </row>
    <row r="92" spans="1:12" ht="47.25" x14ac:dyDescent="0.25">
      <c r="A92" s="14" t="s">
        <v>10</v>
      </c>
      <c r="B92" s="16" t="s">
        <v>11</v>
      </c>
      <c r="C92" s="22">
        <v>86</v>
      </c>
      <c r="D92" s="22">
        <v>94.1</v>
      </c>
      <c r="E92" s="22">
        <v>94.1</v>
      </c>
      <c r="F92" s="22">
        <v>94.1</v>
      </c>
      <c r="G92" s="13">
        <f t="shared" si="11"/>
        <v>0</v>
      </c>
      <c r="H92" s="13">
        <f t="shared" si="12"/>
        <v>0</v>
      </c>
      <c r="I92" s="23">
        <f t="shared" si="16"/>
        <v>100</v>
      </c>
    </row>
    <row r="93" spans="1:12" ht="63" x14ac:dyDescent="0.25">
      <c r="A93" s="14" t="s">
        <v>94</v>
      </c>
      <c r="B93" s="15" t="s">
        <v>36</v>
      </c>
      <c r="C93" s="22">
        <v>424.2</v>
      </c>
      <c r="D93" s="22">
        <v>447</v>
      </c>
      <c r="E93" s="22">
        <v>447</v>
      </c>
      <c r="F93" s="22">
        <v>444.1</v>
      </c>
      <c r="G93" s="13">
        <f t="shared" si="11"/>
        <v>0</v>
      </c>
      <c r="H93" s="13">
        <f t="shared" si="12"/>
        <v>-2.8999999999999773</v>
      </c>
      <c r="I93" s="23">
        <f t="shared" si="16"/>
        <v>99.351230425055931</v>
      </c>
    </row>
    <row r="94" spans="1:12" ht="63" x14ac:dyDescent="0.25">
      <c r="A94" s="14" t="s">
        <v>12</v>
      </c>
      <c r="B94" s="15" t="s">
        <v>51</v>
      </c>
      <c r="C94" s="22">
        <v>669.2</v>
      </c>
      <c r="D94" s="22">
        <v>734.7</v>
      </c>
      <c r="E94" s="22">
        <v>734.7</v>
      </c>
      <c r="F94" s="22">
        <v>734.7</v>
      </c>
      <c r="G94" s="13">
        <f t="shared" si="11"/>
        <v>0</v>
      </c>
      <c r="H94" s="13">
        <f t="shared" si="12"/>
        <v>0</v>
      </c>
      <c r="I94" s="23">
        <f t="shared" si="16"/>
        <v>100</v>
      </c>
    </row>
    <row r="95" spans="1:12" ht="15.75" x14ac:dyDescent="0.25">
      <c r="A95" s="54" t="s">
        <v>152</v>
      </c>
      <c r="B95" s="54"/>
      <c r="C95" s="25">
        <f t="shared" ref="C95:D95" si="17">SUM(C96:C104)</f>
        <v>214856.6</v>
      </c>
      <c r="D95" s="25">
        <f t="shared" si="17"/>
        <v>235857.80000000002</v>
      </c>
      <c r="E95" s="25">
        <f>SUM(E96:E104)</f>
        <v>235857.76</v>
      </c>
      <c r="F95" s="25">
        <f>SUM(F96:F104)</f>
        <v>220530.6</v>
      </c>
      <c r="G95" s="13">
        <f t="shared" si="11"/>
        <v>-4.0000000008149073E-2</v>
      </c>
      <c r="H95" s="13">
        <f t="shared" si="12"/>
        <v>-15327.160000000003</v>
      </c>
      <c r="I95" s="13">
        <f t="shared" si="16"/>
        <v>93.501523969361884</v>
      </c>
    </row>
    <row r="96" spans="1:12" ht="65.25" customHeight="1" x14ac:dyDescent="0.25">
      <c r="A96" s="14" t="s">
        <v>16</v>
      </c>
      <c r="B96" s="15" t="s">
        <v>79</v>
      </c>
      <c r="C96" s="22">
        <v>2496.6</v>
      </c>
      <c r="D96" s="22">
        <v>2994.8</v>
      </c>
      <c r="E96" s="22">
        <v>2994.8</v>
      </c>
      <c r="F96" s="22">
        <v>2994.8</v>
      </c>
      <c r="G96" s="13">
        <f t="shared" si="11"/>
        <v>0</v>
      </c>
      <c r="H96" s="13">
        <f t="shared" si="12"/>
        <v>0</v>
      </c>
      <c r="I96" s="23">
        <f t="shared" si="16"/>
        <v>100</v>
      </c>
    </row>
    <row r="97" spans="1:9" ht="48" customHeight="1" x14ac:dyDescent="0.25">
      <c r="A97" s="14" t="s">
        <v>80</v>
      </c>
      <c r="B97" s="15" t="s">
        <v>81</v>
      </c>
      <c r="C97" s="22">
        <v>2909</v>
      </c>
      <c r="D97" s="22">
        <v>2909</v>
      </c>
      <c r="E97" s="22">
        <v>2909</v>
      </c>
      <c r="F97" s="22">
        <v>2833</v>
      </c>
      <c r="G97" s="13">
        <f t="shared" si="11"/>
        <v>0</v>
      </c>
      <c r="H97" s="13">
        <f t="shared" si="12"/>
        <v>-76</v>
      </c>
      <c r="I97" s="23">
        <f t="shared" si="16"/>
        <v>97.387418356823645</v>
      </c>
    </row>
    <row r="98" spans="1:9" ht="141.75" x14ac:dyDescent="0.25">
      <c r="A98" s="14" t="s">
        <v>17</v>
      </c>
      <c r="B98" s="20" t="s">
        <v>87</v>
      </c>
      <c r="C98" s="38">
        <v>23643.1</v>
      </c>
      <c r="D98" s="38">
        <v>27033.4</v>
      </c>
      <c r="E98" s="22">
        <v>27033.4</v>
      </c>
      <c r="F98" s="22">
        <v>24582.1</v>
      </c>
      <c r="G98" s="13">
        <f t="shared" si="11"/>
        <v>0</v>
      </c>
      <c r="H98" s="13">
        <f t="shared" si="12"/>
        <v>-2451.3000000000029</v>
      </c>
      <c r="I98" s="23">
        <f t="shared" si="16"/>
        <v>90.932328157020564</v>
      </c>
    </row>
    <row r="99" spans="1:9" ht="141.75" x14ac:dyDescent="0.25">
      <c r="A99" s="14" t="s">
        <v>18</v>
      </c>
      <c r="B99" s="20" t="s">
        <v>37</v>
      </c>
      <c r="C99" s="38">
        <v>26342.6</v>
      </c>
      <c r="D99" s="38">
        <v>27553.3</v>
      </c>
      <c r="E99" s="22">
        <v>27553.3</v>
      </c>
      <c r="F99" s="22">
        <v>23436.3</v>
      </c>
      <c r="G99" s="13">
        <f t="shared" si="11"/>
        <v>0</v>
      </c>
      <c r="H99" s="13">
        <f t="shared" si="12"/>
        <v>-4117</v>
      </c>
      <c r="I99" s="23">
        <f t="shared" si="16"/>
        <v>85.058051122733019</v>
      </c>
    </row>
    <row r="100" spans="1:9" ht="97.5" customHeight="1" x14ac:dyDescent="0.25">
      <c r="A100" s="14" t="s">
        <v>19</v>
      </c>
      <c r="B100" s="20" t="s">
        <v>88</v>
      </c>
      <c r="C100" s="38">
        <v>161.9</v>
      </c>
      <c r="D100" s="38">
        <v>161.9</v>
      </c>
      <c r="E100" s="22">
        <v>161.9</v>
      </c>
      <c r="F100" s="22">
        <v>142.6</v>
      </c>
      <c r="G100" s="13">
        <f t="shared" si="11"/>
        <v>0</v>
      </c>
      <c r="H100" s="13">
        <f t="shared" si="12"/>
        <v>-19.300000000000011</v>
      </c>
      <c r="I100" s="23">
        <f t="shared" si="16"/>
        <v>88.079061148857306</v>
      </c>
    </row>
    <row r="101" spans="1:9" ht="65.25" customHeight="1" x14ac:dyDescent="0.25">
      <c r="A101" s="14" t="s">
        <v>20</v>
      </c>
      <c r="B101" s="20" t="s">
        <v>38</v>
      </c>
      <c r="C101" s="38">
        <v>1854.2</v>
      </c>
      <c r="D101" s="38">
        <v>1854.2</v>
      </c>
      <c r="E101" s="22">
        <v>1854.2</v>
      </c>
      <c r="F101" s="22">
        <v>1462.1</v>
      </c>
      <c r="G101" s="13">
        <f t="shared" si="11"/>
        <v>0</v>
      </c>
      <c r="H101" s="13">
        <f t="shared" si="12"/>
        <v>-392.10000000000014</v>
      </c>
      <c r="I101" s="23">
        <f t="shared" si="16"/>
        <v>78.853413871211302</v>
      </c>
    </row>
    <row r="102" spans="1:9" ht="141.75" x14ac:dyDescent="0.25">
      <c r="A102" s="14" t="s">
        <v>21</v>
      </c>
      <c r="B102" s="20" t="s">
        <v>39</v>
      </c>
      <c r="C102" s="38">
        <v>112320.8</v>
      </c>
      <c r="D102" s="38">
        <v>123118.6</v>
      </c>
      <c r="E102" s="22">
        <v>123118.6</v>
      </c>
      <c r="F102" s="22">
        <v>117613.3</v>
      </c>
      <c r="G102" s="13">
        <f t="shared" si="11"/>
        <v>0</v>
      </c>
      <c r="H102" s="13">
        <f t="shared" si="12"/>
        <v>-5505.3000000000029</v>
      </c>
      <c r="I102" s="23">
        <f t="shared" si="16"/>
        <v>95.528457925934831</v>
      </c>
    </row>
    <row r="103" spans="1:9" ht="141.75" x14ac:dyDescent="0.25">
      <c r="A103" s="14" t="s">
        <v>22</v>
      </c>
      <c r="B103" s="20" t="s">
        <v>89</v>
      </c>
      <c r="C103" s="38">
        <v>42971.4</v>
      </c>
      <c r="D103" s="38">
        <v>47944.5</v>
      </c>
      <c r="E103" s="22">
        <v>47944.5</v>
      </c>
      <c r="F103" s="22">
        <v>45590.1</v>
      </c>
      <c r="G103" s="13">
        <f t="shared" si="11"/>
        <v>0</v>
      </c>
      <c r="H103" s="13">
        <f t="shared" si="12"/>
        <v>-2354.4000000000015</v>
      </c>
      <c r="I103" s="23">
        <f t="shared" si="16"/>
        <v>95.089322028595561</v>
      </c>
    </row>
    <row r="104" spans="1:9" ht="69" customHeight="1" x14ac:dyDescent="0.25">
      <c r="A104" s="14" t="s">
        <v>23</v>
      </c>
      <c r="B104" s="20" t="s">
        <v>90</v>
      </c>
      <c r="C104" s="38">
        <v>2157</v>
      </c>
      <c r="D104" s="38">
        <v>2288.1</v>
      </c>
      <c r="E104" s="22">
        <v>2288.06</v>
      </c>
      <c r="F104" s="22">
        <v>1876.3</v>
      </c>
      <c r="G104" s="13">
        <f t="shared" si="11"/>
        <v>-3.999999999996362E-2</v>
      </c>
      <c r="H104" s="13">
        <f t="shared" si="12"/>
        <v>-411.76</v>
      </c>
      <c r="I104" s="23">
        <f t="shared" si="16"/>
        <v>82.003968427401375</v>
      </c>
    </row>
    <row r="105" spans="1:9" ht="15.75" x14ac:dyDescent="0.25">
      <c r="A105" s="54" t="s">
        <v>153</v>
      </c>
      <c r="B105" s="54"/>
      <c r="C105" s="25">
        <f t="shared" ref="C105:D105" si="18">SUM(C106:C108)</f>
        <v>34907.9</v>
      </c>
      <c r="D105" s="25">
        <f t="shared" si="18"/>
        <v>39556.1</v>
      </c>
      <c r="E105" s="25">
        <f>SUM(E106:E108)</f>
        <v>39556.1</v>
      </c>
      <c r="F105" s="25">
        <f>SUM(F106:F108)</f>
        <v>39539.4</v>
      </c>
      <c r="G105" s="13">
        <f t="shared" si="11"/>
        <v>0</v>
      </c>
      <c r="H105" s="13">
        <f t="shared" si="12"/>
        <v>-16.69999999999709</v>
      </c>
      <c r="I105" s="13">
        <f t="shared" si="16"/>
        <v>99.957781479974017</v>
      </c>
    </row>
    <row r="106" spans="1:9" ht="126" x14ac:dyDescent="0.25">
      <c r="A106" s="14" t="s">
        <v>24</v>
      </c>
      <c r="B106" s="20" t="s">
        <v>53</v>
      </c>
      <c r="C106" s="38">
        <v>28317.599999999999</v>
      </c>
      <c r="D106" s="38">
        <v>32269.4</v>
      </c>
      <c r="E106" s="36">
        <v>32269.4</v>
      </c>
      <c r="F106" s="36">
        <v>32269.4</v>
      </c>
      <c r="G106" s="13">
        <f t="shared" si="11"/>
        <v>0</v>
      </c>
      <c r="H106" s="13">
        <f t="shared" si="12"/>
        <v>0</v>
      </c>
      <c r="I106" s="23">
        <f t="shared" si="16"/>
        <v>100</v>
      </c>
    </row>
    <row r="107" spans="1:9" ht="94.5" x14ac:dyDescent="0.25">
      <c r="A107" s="14" t="s">
        <v>26</v>
      </c>
      <c r="B107" s="20" t="s">
        <v>25</v>
      </c>
      <c r="C107" s="38">
        <v>6479.3</v>
      </c>
      <c r="D107" s="38">
        <v>7049.2</v>
      </c>
      <c r="E107" s="36">
        <v>7049.2</v>
      </c>
      <c r="F107" s="36">
        <v>7049.2</v>
      </c>
      <c r="G107" s="13">
        <f t="shared" si="11"/>
        <v>0</v>
      </c>
      <c r="H107" s="13">
        <f t="shared" si="12"/>
        <v>0</v>
      </c>
      <c r="I107" s="23">
        <f t="shared" si="16"/>
        <v>100</v>
      </c>
    </row>
    <row r="108" spans="1:9" ht="94.5" x14ac:dyDescent="0.25">
      <c r="A108" s="14" t="s">
        <v>52</v>
      </c>
      <c r="B108" s="20" t="s">
        <v>168</v>
      </c>
      <c r="C108" s="38">
        <v>111</v>
      </c>
      <c r="D108" s="38">
        <v>237.5</v>
      </c>
      <c r="E108" s="22">
        <v>237.5</v>
      </c>
      <c r="F108" s="22">
        <v>220.8</v>
      </c>
      <c r="G108" s="13">
        <f t="shared" si="11"/>
        <v>0</v>
      </c>
      <c r="H108" s="13">
        <f t="shared" si="12"/>
        <v>-16.699999999999989</v>
      </c>
      <c r="I108" s="23">
        <f t="shared" si="16"/>
        <v>92.968421052631584</v>
      </c>
    </row>
    <row r="109" spans="1:9" ht="15.75" x14ac:dyDescent="0.25">
      <c r="A109" s="54" t="s">
        <v>100</v>
      </c>
      <c r="B109" s="54"/>
      <c r="C109" s="24">
        <f t="shared" ref="C109:D109" si="19">C111+C115+C119+C113</f>
        <v>0</v>
      </c>
      <c r="D109" s="24">
        <f t="shared" si="19"/>
        <v>2924</v>
      </c>
      <c r="E109" s="24">
        <f>E111+E115+E119+E113</f>
        <v>2924</v>
      </c>
      <c r="F109" s="24">
        <f>F111+F115+F119+F113</f>
        <v>1371.8999999999999</v>
      </c>
      <c r="G109" s="13">
        <f t="shared" si="11"/>
        <v>0</v>
      </c>
      <c r="H109" s="13">
        <f t="shared" si="12"/>
        <v>-1552.1000000000001</v>
      </c>
      <c r="I109" s="13">
        <f t="shared" si="16"/>
        <v>46.918604651162788</v>
      </c>
    </row>
    <row r="110" spans="1:9" ht="15.75" x14ac:dyDescent="0.25">
      <c r="A110" s="55" t="s">
        <v>159</v>
      </c>
      <c r="B110" s="55"/>
      <c r="C110" s="23"/>
      <c r="D110" s="49"/>
      <c r="E110" s="22"/>
      <c r="F110" s="22"/>
      <c r="G110" s="13"/>
      <c r="H110" s="13"/>
      <c r="I110" s="23"/>
    </row>
    <row r="111" spans="1:9" ht="15.75" x14ac:dyDescent="0.25">
      <c r="A111" s="54" t="s">
        <v>151</v>
      </c>
      <c r="B111" s="54"/>
      <c r="C111" s="24">
        <f t="shared" ref="C111:D111" si="20">C112</f>
        <v>0</v>
      </c>
      <c r="D111" s="24">
        <f t="shared" si="20"/>
        <v>292.8</v>
      </c>
      <c r="E111" s="24">
        <f>E112</f>
        <v>292.8</v>
      </c>
      <c r="F111" s="24">
        <f>F112</f>
        <v>292.8</v>
      </c>
      <c r="G111" s="13">
        <f t="shared" si="11"/>
        <v>0</v>
      </c>
      <c r="H111" s="13">
        <f t="shared" si="12"/>
        <v>0</v>
      </c>
      <c r="I111" s="13">
        <f t="shared" ref="I111:I121" si="21">F111/E111*100</f>
        <v>100</v>
      </c>
    </row>
    <row r="112" spans="1:9" ht="63" x14ac:dyDescent="0.25">
      <c r="A112" s="14" t="s">
        <v>128</v>
      </c>
      <c r="B112" s="35" t="s">
        <v>126</v>
      </c>
      <c r="C112" s="23">
        <v>0</v>
      </c>
      <c r="D112" s="23">
        <v>292.8</v>
      </c>
      <c r="E112" s="22">
        <v>292.8</v>
      </c>
      <c r="F112" s="22">
        <v>292.8</v>
      </c>
      <c r="G112" s="13">
        <f t="shared" si="11"/>
        <v>0</v>
      </c>
      <c r="H112" s="13">
        <f t="shared" si="12"/>
        <v>0</v>
      </c>
      <c r="I112" s="23">
        <f t="shared" si="21"/>
        <v>100</v>
      </c>
    </row>
    <row r="113" spans="1:10" ht="15.75" x14ac:dyDescent="0.25">
      <c r="A113" s="54" t="s">
        <v>155</v>
      </c>
      <c r="B113" s="54"/>
      <c r="C113" s="24">
        <f t="shared" ref="C113:D113" si="22">C114</f>
        <v>0</v>
      </c>
      <c r="D113" s="24">
        <f t="shared" si="22"/>
        <v>96.3</v>
      </c>
      <c r="E113" s="24">
        <f>E114</f>
        <v>96.3</v>
      </c>
      <c r="F113" s="24">
        <f>F114</f>
        <v>96.3</v>
      </c>
      <c r="G113" s="13">
        <f t="shared" si="11"/>
        <v>0</v>
      </c>
      <c r="H113" s="13">
        <f t="shared" si="12"/>
        <v>0</v>
      </c>
      <c r="I113" s="13">
        <f t="shared" si="21"/>
        <v>100</v>
      </c>
    </row>
    <row r="114" spans="1:10" ht="63" x14ac:dyDescent="0.25">
      <c r="A114" s="14" t="s">
        <v>138</v>
      </c>
      <c r="B114" s="35" t="s">
        <v>126</v>
      </c>
      <c r="C114" s="23">
        <v>0</v>
      </c>
      <c r="D114" s="23">
        <v>96.3</v>
      </c>
      <c r="E114" s="22">
        <v>96.3</v>
      </c>
      <c r="F114" s="22">
        <v>96.3</v>
      </c>
      <c r="G114" s="13">
        <f t="shared" si="11"/>
        <v>0</v>
      </c>
      <c r="H114" s="13">
        <f t="shared" si="12"/>
        <v>0</v>
      </c>
      <c r="I114" s="23">
        <f t="shared" si="21"/>
        <v>100</v>
      </c>
    </row>
    <row r="115" spans="1:10" ht="15.75" x14ac:dyDescent="0.25">
      <c r="A115" s="54" t="s">
        <v>156</v>
      </c>
      <c r="B115" s="54"/>
      <c r="C115" s="24">
        <f t="shared" ref="C115:D115" si="23">C116+C117+C118</f>
        <v>0</v>
      </c>
      <c r="D115" s="24">
        <f t="shared" si="23"/>
        <v>1939.3999999999999</v>
      </c>
      <c r="E115" s="24">
        <f>E116+E117+E118</f>
        <v>1939.3999999999999</v>
      </c>
      <c r="F115" s="24">
        <f>F116+F117+F118</f>
        <v>387.3</v>
      </c>
      <c r="G115" s="13">
        <f t="shared" si="11"/>
        <v>0</v>
      </c>
      <c r="H115" s="13">
        <f t="shared" si="12"/>
        <v>-1552.1</v>
      </c>
      <c r="I115" s="13">
        <f t="shared" si="21"/>
        <v>19.970093843456741</v>
      </c>
    </row>
    <row r="116" spans="1:10" ht="47.25" x14ac:dyDescent="0.25">
      <c r="A116" s="14" t="s">
        <v>40</v>
      </c>
      <c r="B116" s="20" t="s">
        <v>54</v>
      </c>
      <c r="C116" s="38">
        <v>0</v>
      </c>
      <c r="D116" s="22">
        <v>50</v>
      </c>
      <c r="E116" s="22">
        <v>50</v>
      </c>
      <c r="F116" s="22">
        <v>50</v>
      </c>
      <c r="G116" s="13">
        <f t="shared" si="11"/>
        <v>0</v>
      </c>
      <c r="H116" s="13">
        <f t="shared" si="12"/>
        <v>0</v>
      </c>
      <c r="I116" s="23">
        <f t="shared" si="21"/>
        <v>100</v>
      </c>
    </row>
    <row r="117" spans="1:10" ht="63" x14ac:dyDescent="0.25">
      <c r="A117" s="14" t="s">
        <v>127</v>
      </c>
      <c r="B117" s="35" t="s">
        <v>126</v>
      </c>
      <c r="C117" s="38">
        <v>0</v>
      </c>
      <c r="D117" s="22">
        <v>1744.1</v>
      </c>
      <c r="E117" s="22">
        <v>1744.1</v>
      </c>
      <c r="F117" s="22">
        <v>192</v>
      </c>
      <c r="G117" s="13">
        <f t="shared" si="11"/>
        <v>0</v>
      </c>
      <c r="H117" s="13">
        <f t="shared" si="12"/>
        <v>-1552.1</v>
      </c>
      <c r="I117" s="23">
        <f t="shared" si="21"/>
        <v>11.008543088125682</v>
      </c>
    </row>
    <row r="118" spans="1:10" ht="63" x14ac:dyDescent="0.25">
      <c r="A118" s="14" t="s">
        <v>128</v>
      </c>
      <c r="B118" s="35" t="s">
        <v>126</v>
      </c>
      <c r="C118" s="38">
        <v>0</v>
      </c>
      <c r="D118" s="22">
        <v>145.30000000000001</v>
      </c>
      <c r="E118" s="22">
        <v>145.30000000000001</v>
      </c>
      <c r="F118" s="22">
        <v>145.30000000000001</v>
      </c>
      <c r="G118" s="13">
        <f t="shared" si="11"/>
        <v>0</v>
      </c>
      <c r="H118" s="13">
        <f t="shared" si="12"/>
        <v>0</v>
      </c>
      <c r="I118" s="23">
        <f t="shared" si="21"/>
        <v>100</v>
      </c>
    </row>
    <row r="119" spans="1:10" ht="15.75" customHeight="1" x14ac:dyDescent="0.25">
      <c r="A119" s="54" t="s">
        <v>154</v>
      </c>
      <c r="B119" s="54"/>
      <c r="C119" s="24">
        <f t="shared" ref="C119:D119" si="24">C120+C121</f>
        <v>0</v>
      </c>
      <c r="D119" s="24">
        <f t="shared" si="24"/>
        <v>595.5</v>
      </c>
      <c r="E119" s="24">
        <f>E120+E121</f>
        <v>595.5</v>
      </c>
      <c r="F119" s="24">
        <f>F120+F121</f>
        <v>595.5</v>
      </c>
      <c r="G119" s="13">
        <f t="shared" si="11"/>
        <v>0</v>
      </c>
      <c r="H119" s="13">
        <f t="shared" si="12"/>
        <v>0</v>
      </c>
      <c r="I119" s="13">
        <f t="shared" si="21"/>
        <v>100</v>
      </c>
    </row>
    <row r="120" spans="1:10" ht="63" x14ac:dyDescent="0.25">
      <c r="A120" s="14" t="s">
        <v>129</v>
      </c>
      <c r="B120" s="35" t="s">
        <v>126</v>
      </c>
      <c r="C120" s="38">
        <v>0</v>
      </c>
      <c r="D120" s="22">
        <v>496.7</v>
      </c>
      <c r="E120" s="22">
        <v>496.7</v>
      </c>
      <c r="F120" s="22">
        <v>496.7</v>
      </c>
      <c r="G120" s="13">
        <f t="shared" si="11"/>
        <v>0</v>
      </c>
      <c r="H120" s="13">
        <f t="shared" si="12"/>
        <v>0</v>
      </c>
      <c r="I120" s="23">
        <f t="shared" si="21"/>
        <v>100</v>
      </c>
    </row>
    <row r="121" spans="1:10" ht="63" x14ac:dyDescent="0.25">
      <c r="A121" s="14" t="s">
        <v>130</v>
      </c>
      <c r="B121" s="35" t="s">
        <v>126</v>
      </c>
      <c r="C121" s="38">
        <v>0</v>
      </c>
      <c r="D121" s="34">
        <v>98.8</v>
      </c>
      <c r="E121" s="34">
        <v>98.8</v>
      </c>
      <c r="F121" s="34">
        <v>98.8</v>
      </c>
      <c r="G121" s="13">
        <f t="shared" si="11"/>
        <v>0</v>
      </c>
      <c r="H121" s="13">
        <f t="shared" si="12"/>
        <v>0</v>
      </c>
      <c r="I121" s="23">
        <f t="shared" si="21"/>
        <v>100</v>
      </c>
    </row>
    <row r="122" spans="1:10" ht="12.75" hidden="1" customHeight="1" x14ac:dyDescent="0.25">
      <c r="A122" s="59"/>
      <c r="B122" s="59"/>
      <c r="C122" s="44"/>
      <c r="D122" s="44"/>
      <c r="E122" s="17"/>
      <c r="F122" s="17"/>
      <c r="G122" s="13">
        <f t="shared" si="11"/>
        <v>0</v>
      </c>
      <c r="H122" s="17"/>
      <c r="I122" s="17"/>
    </row>
    <row r="123" spans="1:10" ht="40.5" customHeight="1" x14ac:dyDescent="0.25">
      <c r="A123" s="60"/>
      <c r="B123" s="60"/>
      <c r="C123" s="43"/>
      <c r="D123" s="43"/>
      <c r="E123" s="32"/>
      <c r="F123" s="58"/>
      <c r="G123" s="58"/>
      <c r="H123" s="58"/>
      <c r="I123" s="58"/>
      <c r="J123" s="4"/>
    </row>
    <row r="124" spans="1:10" ht="3" customHeight="1" x14ac:dyDescent="0.25">
      <c r="A124" s="5"/>
      <c r="B124" s="5"/>
      <c r="C124" s="5"/>
      <c r="D124" s="5"/>
      <c r="E124" s="32"/>
      <c r="F124" s="5"/>
      <c r="G124" s="5"/>
      <c r="H124" s="5"/>
      <c r="I124" s="5"/>
    </row>
    <row r="125" spans="1:10" ht="15.75" x14ac:dyDescent="0.25">
      <c r="A125" s="57"/>
      <c r="B125" s="57"/>
      <c r="C125" s="42"/>
      <c r="D125" s="42"/>
      <c r="E125" s="32"/>
      <c r="F125" s="32"/>
      <c r="G125" s="32"/>
      <c r="H125" s="32"/>
    </row>
    <row r="126" spans="1:10" ht="11.25" customHeight="1" x14ac:dyDescent="0.25">
      <c r="A126" s="7"/>
      <c r="B126" s="7"/>
      <c r="C126" s="7"/>
      <c r="D126" s="7"/>
      <c r="E126" s="32"/>
    </row>
    <row r="128" spans="1:10" x14ac:dyDescent="0.25">
      <c r="F128" s="33"/>
      <c r="G128" s="33"/>
      <c r="H128" s="33"/>
    </row>
  </sheetData>
  <mergeCells count="25">
    <mergeCell ref="A125:B125"/>
    <mergeCell ref="A83:B83"/>
    <mergeCell ref="F123:I123"/>
    <mergeCell ref="A95:B95"/>
    <mergeCell ref="A105:B105"/>
    <mergeCell ref="A122:B123"/>
    <mergeCell ref="A109:B109"/>
    <mergeCell ref="A110:B110"/>
    <mergeCell ref="A115:B115"/>
    <mergeCell ref="A111:B111"/>
    <mergeCell ref="A119:B119"/>
    <mergeCell ref="A113:B113"/>
    <mergeCell ref="A45:B45"/>
    <mergeCell ref="A8:B8"/>
    <mergeCell ref="A53:B53"/>
    <mergeCell ref="A81:B81"/>
    <mergeCell ref="A82:B82"/>
    <mergeCell ref="A70:B70"/>
    <mergeCell ref="A68:B68"/>
    <mergeCell ref="B1:I1"/>
    <mergeCell ref="A3:I4"/>
    <mergeCell ref="A9:B9"/>
    <mergeCell ref="A10:B10"/>
    <mergeCell ref="A15:B15"/>
    <mergeCell ref="A12:B12"/>
  </mergeCells>
  <pageMargins left="0.70866141732283472" right="0.70866141732283472" top="0.74803149606299213" bottom="0.74803149606299213" header="0.31496062992125984" footer="0.31496062992125984"/>
  <pageSetup paperSize="9" scale="52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2019-04-30T03:38:13Z</dcterms:modified>
</cp:coreProperties>
</file>