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85" windowWidth="14940" windowHeight="9165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расходов'!$G$41</definedName>
  </definedNames>
  <calcPr calcId="145621"/>
</workbook>
</file>

<file path=xl/calcChain.xml><?xml version="1.0" encoding="utf-8"?>
<calcChain xmlns="http://schemas.openxmlformats.org/spreadsheetml/2006/main">
  <c r="G14" i="1" l="1"/>
  <c r="G15" i="1"/>
  <c r="G16" i="1"/>
  <c r="G17" i="1"/>
  <c r="G19" i="1"/>
  <c r="G20" i="1"/>
  <c r="G22" i="1"/>
  <c r="G23" i="1"/>
  <c r="G25" i="1"/>
  <c r="G26" i="1"/>
  <c r="G27" i="1"/>
  <c r="G29" i="1"/>
  <c r="G30" i="1"/>
  <c r="G31" i="1"/>
  <c r="G33" i="1"/>
  <c r="G34" i="1"/>
  <c r="G35" i="1"/>
  <c r="G37" i="1"/>
  <c r="G39" i="1"/>
  <c r="G40" i="1"/>
  <c r="F38" i="1" l="1"/>
  <c r="F36" i="1"/>
  <c r="F32" i="1"/>
  <c r="F28" i="1"/>
  <c r="F24" i="1"/>
  <c r="F21" i="1"/>
  <c r="F18" i="1"/>
  <c r="F13" i="1"/>
  <c r="E28" i="1"/>
  <c r="G18" i="1" l="1"/>
  <c r="F41" i="1"/>
  <c r="G28" i="1"/>
  <c r="E18" i="1"/>
  <c r="E24" i="1" l="1"/>
  <c r="G24" i="1" s="1"/>
  <c r="E21" i="1" l="1"/>
  <c r="G21" i="1" s="1"/>
  <c r="E38" i="1"/>
  <c r="G38" i="1" s="1"/>
  <c r="E32" i="1"/>
  <c r="G32" i="1" s="1"/>
  <c r="E13" i="1" l="1"/>
  <c r="G13" i="1" s="1"/>
  <c r="E36" i="1" l="1"/>
  <c r="E41" i="1" l="1"/>
  <c r="G41" i="1" s="1"/>
  <c r="G36" i="1"/>
</calcChain>
</file>

<file path=xl/sharedStrings.xml><?xml version="1.0" encoding="utf-8"?>
<sst xmlns="http://schemas.openxmlformats.org/spreadsheetml/2006/main" count="125" uniqueCount="110">
  <si>
    <t>5</t>
  </si>
  <si>
    <t>1</t>
  </si>
  <si>
    <t>7</t>
  </si>
  <si>
    <t>8</t>
  </si>
  <si>
    <t>9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</si>
  <si>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</si>
  <si>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</si>
  <si>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</si>
  <si>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</si>
  <si>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</si>
  <si>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</si>
  <si>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</si>
  <si>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024E151690</t>
  </si>
  <si>
    <t>0210015980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</si>
  <si>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</si>
  <si>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</si>
  <si>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</si>
  <si>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</si>
  <si>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</si>
  <si>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</si>
  <si>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</si>
  <si>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</si>
  <si>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</si>
  <si>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</si>
  <si>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</si>
  <si>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</si>
  <si>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0309</t>
  </si>
  <si>
    <t>Муниципальная программа «Развитие культуры»</t>
  </si>
  <si>
    <t>0800000000</t>
  </si>
  <si>
    <t>10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</si>
  <si>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</si>
  <si>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</si>
  <si>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</si>
  <si>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11</t>
  </si>
  <si>
    <t>Муниципальная программа «Развитие физической культуры, спорта и молодежной политики»</t>
  </si>
  <si>
    <t>0900000000</t>
  </si>
  <si>
    <t>12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</si>
  <si>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</si>
  <si>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</si>
  <si>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</si>
  <si>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13</t>
  </si>
  <si>
    <t>Муниципальная программа «Развитие транспортной системы Северо-Енисейского района»</t>
  </si>
  <si>
    <t>1200000000</t>
  </si>
  <si>
    <t>14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</si>
  <si>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</si>
  <si>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1210075090</t>
  </si>
  <si>
    <t>0409</t>
  </si>
  <si>
    <t>15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</si>
  <si>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</si>
  <si>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123R310601</t>
  </si>
  <si>
    <t>16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</si>
  <si>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</si>
  <si>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</si>
  <si>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ВСЕГО: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</si>
  <si>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</si>
  <si>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</si>
  <si>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</si>
  <si>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</si>
  <si>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(тыс. рублей)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</si>
  <si>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</si>
  <si>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08200L4670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</si>
  <si>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</si>
  <si>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1102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</si>
  <si>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</si>
  <si>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</si>
  <si>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</si>
  <si>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</si>
  <si>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(проект благоустройства улиц Ленина и Фабричная, гп Северо-Енисейский «Северная параллель»)</t>
  </si>
  <si>
    <t>2220077420</t>
  </si>
  <si>
    <t>0503</t>
  </si>
  <si>
    <t>Муниципальная программа «Благоустройство территории»</t>
  </si>
  <si>
    <t>Х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</si>
  <si>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</si>
  <si>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</si>
  <si>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</si>
  <si>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</si>
  <si>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</si>
  <si>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0502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</si>
  <si>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</si>
  <si>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</si>
  <si>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0910074180</t>
  </si>
  <si>
    <t>0910074360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</si>
  <si>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</si>
  <si>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</t>
  </si>
  <si>
    <t>2200000000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</si>
  <si>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</si>
  <si>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</si>
  <si>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0605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</si>
  <si>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</si>
  <si>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08100L519F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</si>
  <si>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</si>
  <si>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</si>
  <si>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</si>
  <si>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</si>
  <si>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</si>
  <si>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</si>
  <si>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</si>
  <si>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</si>
  <si>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</si>
  <si>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</si>
  <si>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</si>
  <si>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 xml:space="preserve">Утверждено решением Северо-Енисейского районного Совета депутатов
</t>
  </si>
  <si>
    <t xml:space="preserve">Исполнено </t>
  </si>
  <si>
    <t>Процент исполнения</t>
  </si>
  <si>
    <t>18</t>
  </si>
  <si>
    <t>к решению Северо-Енисейского</t>
  </si>
  <si>
    <t xml:space="preserve"> районного Совета депутатов</t>
  </si>
  <si>
    <t>от  _________  № _______</t>
  </si>
  <si>
    <t xml:space="preserve">Перечень субсидий, перечисляемых бюджету Северо-Енисейского района из краевого бюджета в 2021 году 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</si>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</sst>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165" fontId="9" fillId="0" borderId="1" xfId="0" applyNumberFormat="1" applyFont="1" applyBorder="1" applyAlignment="1" applyProtection="1">
      <alignment horizontal="right"/>
    </xf>
    <xf numFmtId="165" fontId="9" fillId="2" borderId="1" xfId="0" applyNumberFormat="1" applyFont="1" applyFill="1" applyBorder="1" applyAlignment="1" applyProtection="1">
      <alignment horizontal="right" vertical="top" wrapText="1"/>
    </xf>
    <xf numFmtId="164" fontId="9" fillId="0" borderId="4" xfId="0" applyNumberFormat="1" applyFont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center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right" vertical="top"/>
    </xf>
    <xf numFmtId="164" fontId="9" fillId="0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4" xfId="0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tabSelected="1" workbookViewId="0">
      <selection activeCell="G12" sqref="G12"/>
    </sheetView>
  </sheetViews>
  <sheetFormatPr defaultRowHeight="12.75" customHeight="1" x14ac:dyDescent="0.2"/>
  <cols>
    <col min="1" max="1" width="7.5703125" customWidth="1"/>
    <col min="2" max="2" width="33.5703125" customWidth="1"/>
    <col min="3" max="3" width="12.42578125" customWidth="1"/>
    <col min="4" max="4" width="10.5703125" customWidth="1"/>
    <col min="5" max="5" width="15.140625" customWidth="1"/>
    <col min="6" max="7" width="13.5703125" customWidth="1"/>
  </cols>
  <sheetData>
    <row r="2" spans="1:7" ht="15.75" x14ac:dyDescent="0.25">
      <c r="A2" s="6"/>
      <c r="B2" s="7"/>
      <c r="C2" s="1"/>
      <c r="D2" s="1"/>
      <c r="E2" s="39" t="s">
        <v>109</v>
      </c>
      <c r="F2" s="39"/>
      <c r="G2" s="39"/>
    </row>
    <row r="3" spans="1:7" ht="15.75" customHeight="1" x14ac:dyDescent="0.25">
      <c r="A3" s="2"/>
      <c r="B3" s="8"/>
      <c r="C3" s="3"/>
      <c r="D3" s="3"/>
      <c r="E3" s="40" t="s">
        <v>105</v>
      </c>
      <c r="F3" s="40"/>
      <c r="G3" s="40"/>
    </row>
    <row r="4" spans="1:7" ht="15.75" customHeight="1" x14ac:dyDescent="0.25">
      <c r="E4" s="40" t="s">
        <v>106</v>
      </c>
      <c r="F4" s="40"/>
      <c r="G4" s="40"/>
    </row>
    <row r="5" spans="1:7" ht="12.75" customHeight="1" x14ac:dyDescent="0.25">
      <c r="E5" s="40" t="s">
        <v>107</v>
      </c>
      <c r="F5" s="40"/>
      <c r="G5" s="40"/>
    </row>
    <row r="6" spans="1:7" ht="18.600000000000001" customHeight="1" x14ac:dyDescent="0.2">
      <c r="A6" s="4"/>
      <c r="B6" s="4"/>
      <c r="C6" s="4"/>
      <c r="D6" s="4"/>
      <c r="E6" s="4"/>
      <c r="F6" s="4"/>
    </row>
    <row r="7" spans="1:7" ht="12.75" customHeight="1" x14ac:dyDescent="0.2">
      <c r="A7" s="9"/>
      <c r="B7" s="38" t="s">
        <v>108</v>
      </c>
      <c r="C7" s="38"/>
      <c r="D7" s="38"/>
      <c r="E7" s="38"/>
      <c r="F7" s="38"/>
    </row>
    <row r="8" spans="1:7" ht="15.75" customHeight="1" x14ac:dyDescent="0.2">
      <c r="B8" s="38"/>
      <c r="C8" s="38"/>
      <c r="D8" s="38"/>
      <c r="E8" s="38"/>
      <c r="F8" s="38"/>
    </row>
    <row r="9" spans="1:7" ht="15.75" customHeight="1" x14ac:dyDescent="0.2">
      <c r="A9" s="2"/>
      <c r="B9" s="2"/>
      <c r="C9" s="5"/>
      <c r="D9" s="4"/>
      <c r="E9" s="4"/>
      <c r="F9" s="4"/>
    </row>
    <row r="10" spans="1:7" x14ac:dyDescent="0.2">
      <c r="A10" s="10"/>
      <c r="B10" s="37"/>
      <c r="C10" s="37"/>
      <c r="D10" s="37"/>
      <c r="E10" s="10"/>
      <c r="G10" s="11" t="s">
        <v>58</v>
      </c>
    </row>
    <row r="11" spans="1:7" ht="125.25" customHeight="1" x14ac:dyDescent="0.2">
      <c r="A11" s="12" t="s">
        <v>54</v>
      </c>
      <c r="B11" s="12" t="s">
        <v>55</v>
      </c>
      <c r="C11" s="12" t="s">
        <v>56</v>
      </c>
      <c r="D11" s="12" t="s">
        <v>57</v>
      </c>
      <c r="E11" s="33" t="s">
        <v>101</v>
      </c>
      <c r="F11" s="33" t="s">
        <v>102</v>
      </c>
      <c r="G11" s="33" t="s">
        <v>103</v>
      </c>
    </row>
    <row r="12" spans="1:7" ht="15.75" x14ac:dyDescent="0.2">
      <c r="A12" s="13"/>
      <c r="B12" s="13" t="s">
        <v>1</v>
      </c>
      <c r="C12" s="13" t="s">
        <v>5</v>
      </c>
      <c r="D12" s="13" t="s">
        <v>6</v>
      </c>
      <c r="E12" s="33" t="s">
        <v>7</v>
      </c>
      <c r="F12" s="33" t="s">
        <v>0</v>
      </c>
      <c r="G12" s="33" t="s">
        <v>8</v>
      </c>
    </row>
    <row r="13" spans="1:7" ht="31.5" x14ac:dyDescent="0.2">
      <c r="A13" s="14" t="s">
        <v>1</v>
      </c>
      <c r="B13" s="15" t="s">
        <v>9</v>
      </c>
      <c r="C13" s="14" t="s">
        <v>10</v>
      </c>
      <c r="D13" s="14"/>
      <c r="E13" s="16">
        <f>SUM(E14:E17)</f>
        <v>18029.400000000001</v>
      </c>
      <c r="F13" s="16">
        <f>F14+F15+F16+F17</f>
        <v>16071.1</v>
      </c>
      <c r="G13" s="34">
        <f>F13/E13*100</f>
        <v>89.138296338203148</v>
      </c>
    </row>
    <row r="14" spans="1:7" ht="220.5" x14ac:dyDescent="0.2">
      <c r="A14" s="14" t="s">
        <v>5</v>
      </c>
      <c r="B14" s="27" t="s">
        <v>59</v>
      </c>
      <c r="C14" s="28" t="s">
        <v>12</v>
      </c>
      <c r="D14" s="28" t="s">
        <v>11</v>
      </c>
      <c r="E14" s="29">
        <v>5298.8</v>
      </c>
      <c r="F14" s="29">
        <v>5190</v>
      </c>
      <c r="G14" s="34">
        <f t="shared" ref="G14:G41" si="0">F14/E14*100</f>
        <v>97.946704914320222</v>
      </c>
    </row>
    <row r="15" spans="1:7" ht="252" x14ac:dyDescent="0.2">
      <c r="A15" s="14" t="s">
        <v>6</v>
      </c>
      <c r="B15" s="27" t="s">
        <v>72</v>
      </c>
      <c r="C15" s="28" t="s">
        <v>13</v>
      </c>
      <c r="D15" s="28" t="s">
        <v>11</v>
      </c>
      <c r="E15" s="29">
        <v>3240</v>
      </c>
      <c r="F15" s="29">
        <v>3240</v>
      </c>
      <c r="G15" s="34">
        <f t="shared" si="0"/>
        <v>100</v>
      </c>
    </row>
    <row r="16" spans="1:7" ht="330.75" x14ac:dyDescent="0.2">
      <c r="A16" s="14" t="s">
        <v>7</v>
      </c>
      <c r="B16" s="17" t="s">
        <v>14</v>
      </c>
      <c r="C16" s="14" t="s">
        <v>15</v>
      </c>
      <c r="D16" s="14" t="s">
        <v>16</v>
      </c>
      <c r="E16" s="20">
        <v>9290.6</v>
      </c>
      <c r="F16" s="20">
        <v>7441.1</v>
      </c>
      <c r="G16" s="34">
        <f t="shared" si="0"/>
        <v>80.092781951650068</v>
      </c>
    </row>
    <row r="17" spans="1:7" ht="236.25" x14ac:dyDescent="0.2">
      <c r="A17" s="14" t="s">
        <v>0</v>
      </c>
      <c r="B17" s="17" t="s">
        <v>17</v>
      </c>
      <c r="C17" s="14" t="s">
        <v>18</v>
      </c>
      <c r="D17" s="14" t="s">
        <v>11</v>
      </c>
      <c r="E17" s="20">
        <v>200</v>
      </c>
      <c r="F17" s="20">
        <v>200</v>
      </c>
      <c r="G17" s="34">
        <f t="shared" si="0"/>
        <v>100</v>
      </c>
    </row>
    <row r="18" spans="1:7" ht="94.5" x14ac:dyDescent="0.2">
      <c r="A18" s="14" t="s">
        <v>8</v>
      </c>
      <c r="B18" s="17" t="s">
        <v>74</v>
      </c>
      <c r="C18" s="14" t="s">
        <v>73</v>
      </c>
      <c r="D18" s="14"/>
      <c r="E18" s="20">
        <f>E19+E20</f>
        <v>945.1</v>
      </c>
      <c r="F18" s="20">
        <f>F19+F20</f>
        <v>945.1</v>
      </c>
      <c r="G18" s="34">
        <f t="shared" si="0"/>
        <v>100</v>
      </c>
    </row>
    <row r="19" spans="1:7" ht="409.5" x14ac:dyDescent="0.2">
      <c r="A19" s="14" t="s">
        <v>2</v>
      </c>
      <c r="B19" s="17" t="s">
        <v>75</v>
      </c>
      <c r="C19" s="14" t="s">
        <v>76</v>
      </c>
      <c r="D19" s="14" t="s">
        <v>77</v>
      </c>
      <c r="E19" s="20">
        <v>730</v>
      </c>
      <c r="F19" s="20">
        <v>730</v>
      </c>
      <c r="G19" s="34">
        <f t="shared" si="0"/>
        <v>100</v>
      </c>
    </row>
    <row r="20" spans="1:7" ht="220.5" x14ac:dyDescent="0.2">
      <c r="A20" s="14" t="s">
        <v>3</v>
      </c>
      <c r="B20" s="17" t="s">
        <v>85</v>
      </c>
      <c r="C20" s="14" t="s">
        <v>86</v>
      </c>
      <c r="D20" s="14" t="s">
        <v>87</v>
      </c>
      <c r="E20" s="20">
        <v>215.1</v>
      </c>
      <c r="F20" s="20">
        <v>215.1</v>
      </c>
      <c r="G20" s="34">
        <f t="shared" si="0"/>
        <v>100</v>
      </c>
    </row>
    <row r="21" spans="1:7" ht="141.75" x14ac:dyDescent="0.2">
      <c r="A21" s="14" t="s">
        <v>4</v>
      </c>
      <c r="B21" s="15" t="s">
        <v>19</v>
      </c>
      <c r="C21" s="14" t="s">
        <v>20</v>
      </c>
      <c r="D21" s="14"/>
      <c r="E21" s="20">
        <f>SUM(E22:E23)</f>
        <v>1742.4</v>
      </c>
      <c r="F21" s="20">
        <f>F22+F23</f>
        <v>1742.4</v>
      </c>
      <c r="G21" s="34">
        <f t="shared" si="0"/>
        <v>100</v>
      </c>
    </row>
    <row r="22" spans="1:7" ht="283.5" x14ac:dyDescent="0.2">
      <c r="A22" s="14" t="s">
        <v>29</v>
      </c>
      <c r="B22" s="30" t="s">
        <v>24</v>
      </c>
      <c r="C22" s="31" t="s">
        <v>25</v>
      </c>
      <c r="D22" s="31" t="s">
        <v>26</v>
      </c>
      <c r="E22" s="20">
        <v>360</v>
      </c>
      <c r="F22" s="20">
        <v>360</v>
      </c>
      <c r="G22" s="34">
        <f t="shared" si="0"/>
        <v>100</v>
      </c>
    </row>
    <row r="23" spans="1:7" ht="220.5" x14ac:dyDescent="0.2">
      <c r="A23" s="14" t="s">
        <v>33</v>
      </c>
      <c r="B23" s="17" t="s">
        <v>21</v>
      </c>
      <c r="C23" s="14" t="s">
        <v>22</v>
      </c>
      <c r="D23" s="14" t="s">
        <v>23</v>
      </c>
      <c r="E23" s="20">
        <v>1382.4</v>
      </c>
      <c r="F23" s="20">
        <v>1382.4</v>
      </c>
      <c r="G23" s="34">
        <f t="shared" si="0"/>
        <v>100</v>
      </c>
    </row>
    <row r="24" spans="1:7" ht="31.5" x14ac:dyDescent="0.2">
      <c r="A24" s="14" t="s">
        <v>36</v>
      </c>
      <c r="B24" s="15" t="s">
        <v>27</v>
      </c>
      <c r="C24" s="14" t="s">
        <v>28</v>
      </c>
      <c r="D24" s="14"/>
      <c r="E24" s="20">
        <f>SUM(E25:E27)</f>
        <v>448.1</v>
      </c>
      <c r="F24" s="20">
        <f>F25+F26+F27</f>
        <v>448.1</v>
      </c>
      <c r="G24" s="34">
        <f t="shared" si="0"/>
        <v>100</v>
      </c>
    </row>
    <row r="25" spans="1:7" ht="189" x14ac:dyDescent="0.2">
      <c r="A25" s="14" t="s">
        <v>40</v>
      </c>
      <c r="B25" s="17" t="s">
        <v>30</v>
      </c>
      <c r="C25" s="14" t="s">
        <v>31</v>
      </c>
      <c r="D25" s="14" t="s">
        <v>32</v>
      </c>
      <c r="E25" s="20">
        <v>112.4</v>
      </c>
      <c r="F25" s="20">
        <v>112.4</v>
      </c>
      <c r="G25" s="34">
        <f t="shared" si="0"/>
        <v>100</v>
      </c>
    </row>
    <row r="26" spans="1:7" ht="189" x14ac:dyDescent="0.2">
      <c r="A26" s="14" t="s">
        <v>43</v>
      </c>
      <c r="B26" s="17" t="s">
        <v>61</v>
      </c>
      <c r="C26" s="14" t="s">
        <v>60</v>
      </c>
      <c r="D26" s="14" t="s">
        <v>32</v>
      </c>
      <c r="E26" s="20">
        <v>289.3</v>
      </c>
      <c r="F26" s="20">
        <v>289.3</v>
      </c>
      <c r="G26" s="34">
        <f t="shared" si="0"/>
        <v>100</v>
      </c>
    </row>
    <row r="27" spans="1:7" ht="173.25" x14ac:dyDescent="0.2">
      <c r="A27" s="14" t="s">
        <v>47</v>
      </c>
      <c r="B27" s="17" t="s">
        <v>88</v>
      </c>
      <c r="C27" s="14" t="s">
        <v>89</v>
      </c>
      <c r="D27" s="14" t="s">
        <v>32</v>
      </c>
      <c r="E27" s="20">
        <v>46.4</v>
      </c>
      <c r="F27" s="20">
        <v>46.4</v>
      </c>
      <c r="G27" s="34">
        <f t="shared" si="0"/>
        <v>100</v>
      </c>
    </row>
    <row r="28" spans="1:7" ht="63" x14ac:dyDescent="0.2">
      <c r="A28" s="14" t="s">
        <v>50</v>
      </c>
      <c r="B28" s="15" t="s">
        <v>34</v>
      </c>
      <c r="C28" s="14" t="s">
        <v>35</v>
      </c>
      <c r="D28" s="14"/>
      <c r="E28" s="20">
        <f>E29+E30+E31</f>
        <v>1031</v>
      </c>
      <c r="F28" s="20">
        <f>F29+F30+F31</f>
        <v>1021.9000000000001</v>
      </c>
      <c r="G28" s="34">
        <f t="shared" si="0"/>
        <v>99.117361784675083</v>
      </c>
    </row>
    <row r="29" spans="1:7" ht="173.25" x14ac:dyDescent="0.2">
      <c r="A29" s="14" t="s">
        <v>90</v>
      </c>
      <c r="B29" s="21" t="s">
        <v>82</v>
      </c>
      <c r="C29" s="24" t="s">
        <v>80</v>
      </c>
      <c r="D29" s="25">
        <v>1102</v>
      </c>
      <c r="E29" s="26">
        <v>500</v>
      </c>
      <c r="F29" s="26">
        <v>500</v>
      </c>
      <c r="G29" s="34">
        <f t="shared" si="0"/>
        <v>100</v>
      </c>
    </row>
    <row r="30" spans="1:7" ht="173.25" x14ac:dyDescent="0.2">
      <c r="A30" s="14" t="s">
        <v>104</v>
      </c>
      <c r="B30" s="21" t="s">
        <v>83</v>
      </c>
      <c r="C30" s="22" t="s">
        <v>81</v>
      </c>
      <c r="D30" s="14" t="s">
        <v>62</v>
      </c>
      <c r="E30" s="23">
        <v>285.7</v>
      </c>
      <c r="F30" s="23">
        <v>276.60000000000002</v>
      </c>
      <c r="G30" s="34">
        <f t="shared" si="0"/>
        <v>96.814840742037106</v>
      </c>
    </row>
    <row r="31" spans="1:7" ht="173.25" x14ac:dyDescent="0.2">
      <c r="A31" s="14" t="s">
        <v>91</v>
      </c>
      <c r="B31" s="15" t="s">
        <v>37</v>
      </c>
      <c r="C31" s="14" t="s">
        <v>38</v>
      </c>
      <c r="D31" s="14" t="s">
        <v>39</v>
      </c>
      <c r="E31" s="20">
        <v>245.3</v>
      </c>
      <c r="F31" s="20">
        <v>245.3</v>
      </c>
      <c r="G31" s="34">
        <f t="shared" si="0"/>
        <v>100</v>
      </c>
    </row>
    <row r="32" spans="1:7" ht="63" x14ac:dyDescent="0.2">
      <c r="A32" s="14" t="s">
        <v>92</v>
      </c>
      <c r="B32" s="15" t="s">
        <v>41</v>
      </c>
      <c r="C32" s="14" t="s">
        <v>42</v>
      </c>
      <c r="D32" s="14"/>
      <c r="E32" s="20">
        <f>E33+E34+E35</f>
        <v>31073.600000000002</v>
      </c>
      <c r="F32" s="20">
        <f>F33+F34+F35</f>
        <v>30552.7</v>
      </c>
      <c r="G32" s="34">
        <f t="shared" si="0"/>
        <v>98.323657381185313</v>
      </c>
    </row>
    <row r="33" spans="1:7" ht="189" x14ac:dyDescent="0.2">
      <c r="A33" s="14" t="s">
        <v>93</v>
      </c>
      <c r="B33" s="30" t="s">
        <v>51</v>
      </c>
      <c r="C33" s="31" t="s">
        <v>52</v>
      </c>
      <c r="D33" s="31" t="s">
        <v>46</v>
      </c>
      <c r="E33" s="20">
        <v>20488.3</v>
      </c>
      <c r="F33" s="20">
        <v>20488.3</v>
      </c>
      <c r="G33" s="34">
        <f t="shared" si="0"/>
        <v>100</v>
      </c>
    </row>
    <row r="34" spans="1:7" ht="189" x14ac:dyDescent="0.2">
      <c r="A34" s="14" t="s">
        <v>94</v>
      </c>
      <c r="B34" s="30" t="s">
        <v>44</v>
      </c>
      <c r="C34" s="31" t="s">
        <v>45</v>
      </c>
      <c r="D34" s="31" t="s">
        <v>46</v>
      </c>
      <c r="E34" s="20">
        <v>10206.1</v>
      </c>
      <c r="F34" s="20">
        <v>9685.2000000000007</v>
      </c>
      <c r="G34" s="34">
        <f t="shared" si="0"/>
        <v>94.896189533710242</v>
      </c>
    </row>
    <row r="35" spans="1:7" ht="220.5" x14ac:dyDescent="0.2">
      <c r="A35" s="14" t="s">
        <v>95</v>
      </c>
      <c r="B35" s="30" t="s">
        <v>48</v>
      </c>
      <c r="C35" s="31" t="s">
        <v>49</v>
      </c>
      <c r="D35" s="31" t="s">
        <v>46</v>
      </c>
      <c r="E35" s="20">
        <v>379.2</v>
      </c>
      <c r="F35" s="20">
        <v>379.2</v>
      </c>
      <c r="G35" s="34">
        <f t="shared" si="0"/>
        <v>100</v>
      </c>
    </row>
    <row r="36" spans="1:7" ht="78.75" x14ac:dyDescent="0.2">
      <c r="A36" s="14" t="s">
        <v>96</v>
      </c>
      <c r="B36" s="17" t="s">
        <v>63</v>
      </c>
      <c r="C36" s="14" t="s">
        <v>64</v>
      </c>
      <c r="D36" s="14"/>
      <c r="E36" s="20">
        <f>SUM(E37)</f>
        <v>3487.7</v>
      </c>
      <c r="F36" s="20">
        <f>F37</f>
        <v>3487.7</v>
      </c>
      <c r="G36" s="34">
        <f t="shared" si="0"/>
        <v>100</v>
      </c>
    </row>
    <row r="37" spans="1:7" ht="204.75" x14ac:dyDescent="0.2">
      <c r="A37" s="14" t="s">
        <v>97</v>
      </c>
      <c r="B37" s="17" t="s">
        <v>65</v>
      </c>
      <c r="C37" s="14" t="s">
        <v>66</v>
      </c>
      <c r="D37" s="14" t="s">
        <v>16</v>
      </c>
      <c r="E37" s="20">
        <v>3487.7</v>
      </c>
      <c r="F37" s="20">
        <v>3487.7</v>
      </c>
      <c r="G37" s="34">
        <f t="shared" si="0"/>
        <v>100</v>
      </c>
    </row>
    <row r="38" spans="1:7" ht="31.5" x14ac:dyDescent="0.2">
      <c r="A38" s="14" t="s">
        <v>98</v>
      </c>
      <c r="B38" s="17" t="s">
        <v>70</v>
      </c>
      <c r="C38" s="14" t="s">
        <v>84</v>
      </c>
      <c r="D38" s="14"/>
      <c r="E38" s="20">
        <f>E40+E39</f>
        <v>43878</v>
      </c>
      <c r="F38" s="20">
        <f>F39+F40</f>
        <v>39408</v>
      </c>
      <c r="G38" s="34">
        <f t="shared" si="0"/>
        <v>89.812662382059344</v>
      </c>
    </row>
    <row r="39" spans="1:7" ht="299.25" x14ac:dyDescent="0.2">
      <c r="A39" s="14" t="s">
        <v>99</v>
      </c>
      <c r="B39" s="32" t="s">
        <v>79</v>
      </c>
      <c r="C39" s="31" t="s">
        <v>78</v>
      </c>
      <c r="D39" s="31" t="s">
        <v>69</v>
      </c>
      <c r="E39" s="20">
        <v>1878</v>
      </c>
      <c r="F39" s="20">
        <v>1148</v>
      </c>
      <c r="G39" s="34">
        <f t="shared" si="0"/>
        <v>61.128860489882854</v>
      </c>
    </row>
    <row r="40" spans="1:7" ht="299.25" x14ac:dyDescent="0.2">
      <c r="A40" s="14" t="s">
        <v>100</v>
      </c>
      <c r="B40" s="30" t="s">
        <v>67</v>
      </c>
      <c r="C40" s="31" t="s">
        <v>68</v>
      </c>
      <c r="D40" s="31" t="s">
        <v>69</v>
      </c>
      <c r="E40" s="20">
        <v>42000</v>
      </c>
      <c r="F40" s="20">
        <v>38260</v>
      </c>
      <c r="G40" s="34">
        <f t="shared" si="0"/>
        <v>91.095238095238102</v>
      </c>
    </row>
    <row r="41" spans="1:7" ht="15.75" x14ac:dyDescent="0.25">
      <c r="A41" s="35" t="s">
        <v>53</v>
      </c>
      <c r="B41" s="36"/>
      <c r="C41" s="18" t="s">
        <v>71</v>
      </c>
      <c r="D41" s="18" t="s">
        <v>71</v>
      </c>
      <c r="E41" s="19">
        <f>E13+E18+E21+E24+E28+E32+E36+E38</f>
        <v>100635.3</v>
      </c>
      <c r="F41" s="19">
        <f>F13+F18+F21+F24+F28+F32+F36+F38</f>
        <v>93677</v>
      </c>
      <c r="G41" s="34">
        <f t="shared" si="0"/>
        <v>93.085627011595335</v>
      </c>
    </row>
  </sheetData>
  <mergeCells count="7">
    <mergeCell ref="A41:B41"/>
    <mergeCell ref="B10:D10"/>
    <mergeCell ref="B7:F8"/>
    <mergeCell ref="E2:G2"/>
    <mergeCell ref="E3:G3"/>
    <mergeCell ref="E4:G4"/>
    <mergeCell ref="E5:G5"/>
  </mergeCells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User6</cp:lastModifiedBy>
  <cp:lastPrinted>2022-04-28T05:26:54Z</cp:lastPrinted>
  <dcterms:created xsi:type="dcterms:W3CDTF">2020-11-03T09:39:37Z</dcterms:created>
  <dcterms:modified xsi:type="dcterms:W3CDTF">2022-04-28T05:27:02Z</dcterms:modified>
</cp:coreProperties>
</file>