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 activeTab="14"/>
  </bookViews>
  <sheets>
    <sheet name="0с1 (11)" sheetId="27" r:id="rId1"/>
    <sheet name="1с2 (10)" sheetId="26" r:id="rId2"/>
    <sheet name="2с3 (9)" sheetId="25" r:id="rId3"/>
    <sheet name="3с4 (8)" sheetId="24" r:id="rId4"/>
    <sheet name="4с5 (7)" sheetId="23" r:id="rId5"/>
    <sheet name="5с6 (6)" sheetId="22" r:id="rId6"/>
    <sheet name="6с7 (5)" sheetId="21" r:id="rId7"/>
    <sheet name="7с8 (4)" sheetId="20" r:id="rId8"/>
    <sheet name="8с9 (3)" sheetId="19" r:id="rId9"/>
    <sheet name="9с10 (2)" sheetId="18" r:id="rId10"/>
    <sheet name="10с11" sheetId="12" r:id="rId11"/>
    <sheet name="11с12 (3)" sheetId="17" r:id="rId12"/>
    <sheet name="12с13 (2)" sheetId="16" r:id="rId13"/>
    <sheet name="13с14" sheetId="13" r:id="rId14"/>
    <sheet name="14с15" sheetId="14" r:id="rId15"/>
    <sheet name="Лист1" sheetId="15" r:id="rId16"/>
  </sheets>
  <calcPr calcId="144525"/>
</workbook>
</file>

<file path=xl/calcChain.xml><?xml version="1.0" encoding="utf-8"?>
<calcChain xmlns="http://schemas.openxmlformats.org/spreadsheetml/2006/main">
  <c r="F49" i="27" l="1"/>
  <c r="E49" i="27"/>
  <c r="D49" i="27"/>
  <c r="F46" i="27"/>
  <c r="E46" i="27"/>
  <c r="D46" i="27"/>
  <c r="F43" i="27"/>
  <c r="E43" i="27"/>
  <c r="D43" i="27"/>
  <c r="F37" i="27"/>
  <c r="E37" i="27"/>
  <c r="D37" i="27"/>
  <c r="F34" i="27"/>
  <c r="E34" i="27"/>
  <c r="D34" i="27"/>
  <c r="F28" i="27"/>
  <c r="E28" i="27"/>
  <c r="D28" i="27"/>
  <c r="F23" i="27"/>
  <c r="E23" i="27"/>
  <c r="D23" i="27"/>
  <c r="F18" i="27"/>
  <c r="E18" i="27"/>
  <c r="D18" i="27"/>
  <c r="F15" i="27"/>
  <c r="E15" i="27"/>
  <c r="D15" i="27"/>
  <c r="F13" i="27"/>
  <c r="E13" i="27"/>
  <c r="D13" i="27"/>
  <c r="F6" i="27"/>
  <c r="E6" i="27"/>
  <c r="E51" i="27" s="1"/>
  <c r="D6" i="27"/>
  <c r="D51" i="27"/>
  <c r="F51" i="27"/>
  <c r="I49" i="27"/>
  <c r="H49" i="27"/>
  <c r="G49" i="27"/>
  <c r="I46" i="27"/>
  <c r="H46" i="27"/>
  <c r="G46" i="27"/>
  <c r="J46" i="27" s="1"/>
  <c r="I43" i="27"/>
  <c r="H43" i="27"/>
  <c r="K43" i="27" s="1"/>
  <c r="G43" i="27"/>
  <c r="I37" i="27"/>
  <c r="H37" i="27"/>
  <c r="G37" i="27"/>
  <c r="I34" i="27"/>
  <c r="H34" i="27"/>
  <c r="G34" i="27"/>
  <c r="I28" i="27"/>
  <c r="H28" i="27"/>
  <c r="G28" i="27"/>
  <c r="I23" i="27"/>
  <c r="H23" i="27"/>
  <c r="G23" i="27"/>
  <c r="I18" i="27"/>
  <c r="H18" i="27"/>
  <c r="G18" i="27"/>
  <c r="I15" i="27"/>
  <c r="H15" i="27"/>
  <c r="G15" i="27"/>
  <c r="I13" i="27"/>
  <c r="I51" i="27" s="1"/>
  <c r="H13" i="27"/>
  <c r="G13" i="27"/>
  <c r="G51" i="27" s="1"/>
  <c r="I6" i="27"/>
  <c r="H6" i="27"/>
  <c r="H51" i="27" s="1"/>
  <c r="G6" i="27"/>
  <c r="K50" i="27"/>
  <c r="L49" i="27"/>
  <c r="K49" i="27"/>
  <c r="L50" i="27"/>
  <c r="J49" i="27"/>
  <c r="L48" i="27"/>
  <c r="K48" i="27"/>
  <c r="J48" i="27"/>
  <c r="L47" i="27"/>
  <c r="K47" i="27"/>
  <c r="J47" i="27"/>
  <c r="L46" i="27"/>
  <c r="K46" i="27"/>
  <c r="L45" i="27"/>
  <c r="K45" i="27"/>
  <c r="J45" i="27"/>
  <c r="L44" i="27"/>
  <c r="K44" i="27"/>
  <c r="J44" i="27"/>
  <c r="L43" i="27"/>
  <c r="J43" i="27"/>
  <c r="L42" i="27"/>
  <c r="K42" i="27"/>
  <c r="J42" i="27"/>
  <c r="L41" i="27"/>
  <c r="K41" i="27"/>
  <c r="J41" i="27"/>
  <c r="L40" i="27"/>
  <c r="K40" i="27"/>
  <c r="J40" i="27"/>
  <c r="L39" i="27"/>
  <c r="K39" i="27"/>
  <c r="J39" i="27"/>
  <c r="L38" i="27"/>
  <c r="K38" i="27"/>
  <c r="J38" i="27"/>
  <c r="K37" i="27"/>
  <c r="L37" i="27"/>
  <c r="J37" i="27"/>
  <c r="L36" i="27"/>
  <c r="K36" i="27"/>
  <c r="J36" i="27"/>
  <c r="L35" i="27"/>
  <c r="K35" i="27"/>
  <c r="J35" i="27"/>
  <c r="L34" i="27"/>
  <c r="J34" i="27"/>
  <c r="K34" i="27"/>
  <c r="L33" i="27"/>
  <c r="K33" i="27"/>
  <c r="J33" i="27"/>
  <c r="L32" i="27"/>
  <c r="K32" i="27"/>
  <c r="J32" i="27"/>
  <c r="L31" i="27"/>
  <c r="K31" i="27"/>
  <c r="J31" i="27"/>
  <c r="L30" i="27"/>
  <c r="K30" i="27"/>
  <c r="J30" i="27"/>
  <c r="L29" i="27"/>
  <c r="K29" i="27"/>
  <c r="J29" i="27"/>
  <c r="L28" i="27"/>
  <c r="J28" i="27"/>
  <c r="K28" i="27"/>
  <c r="L27" i="27"/>
  <c r="K27" i="27"/>
  <c r="J27" i="27"/>
  <c r="L26" i="27"/>
  <c r="K26" i="27"/>
  <c r="J26" i="27"/>
  <c r="L25" i="27"/>
  <c r="K25" i="27"/>
  <c r="J25" i="27"/>
  <c r="L24" i="27"/>
  <c r="K24" i="27"/>
  <c r="J24" i="27"/>
  <c r="K23" i="27"/>
  <c r="L23" i="27"/>
  <c r="J23" i="27"/>
  <c r="L22" i="27"/>
  <c r="K22" i="27"/>
  <c r="J22" i="27"/>
  <c r="L21" i="27"/>
  <c r="K21" i="27"/>
  <c r="J21" i="27"/>
  <c r="L20" i="27"/>
  <c r="K20" i="27"/>
  <c r="J20" i="27"/>
  <c r="L19" i="27"/>
  <c r="K19" i="27"/>
  <c r="J19" i="27"/>
  <c r="L18" i="27"/>
  <c r="J18" i="27"/>
  <c r="K18" i="27"/>
  <c r="L17" i="27"/>
  <c r="K17" i="27"/>
  <c r="J17" i="27"/>
  <c r="L16" i="27"/>
  <c r="K16" i="27"/>
  <c r="J16" i="27"/>
  <c r="K15" i="27"/>
  <c r="L15" i="27"/>
  <c r="J15" i="27"/>
  <c r="L14" i="27"/>
  <c r="K14" i="27"/>
  <c r="J14" i="27"/>
  <c r="K13" i="27"/>
  <c r="L13" i="27"/>
  <c r="J13" i="27"/>
  <c r="L12" i="27"/>
  <c r="K12" i="27"/>
  <c r="J12" i="27"/>
  <c r="L11" i="27"/>
  <c r="K11" i="27"/>
  <c r="J11" i="27"/>
  <c r="L10" i="27"/>
  <c r="K10" i="27"/>
  <c r="J10" i="27"/>
  <c r="L9" i="27"/>
  <c r="K9" i="27"/>
  <c r="J9" i="27"/>
  <c r="L8" i="27"/>
  <c r="K8" i="27"/>
  <c r="J8" i="27"/>
  <c r="L7" i="27"/>
  <c r="K7" i="27"/>
  <c r="J7" i="27"/>
  <c r="K6" i="27"/>
  <c r="F49" i="26"/>
  <c r="E49" i="26"/>
  <c r="D49" i="26"/>
  <c r="F46" i="26"/>
  <c r="E46" i="26"/>
  <c r="D46" i="26"/>
  <c r="F43" i="26"/>
  <c r="E43" i="26"/>
  <c r="D43" i="26"/>
  <c r="F37" i="26"/>
  <c r="E37" i="26"/>
  <c r="D37" i="26"/>
  <c r="F34" i="26"/>
  <c r="E34" i="26"/>
  <c r="D34" i="26"/>
  <c r="F28" i="26"/>
  <c r="E28" i="26"/>
  <c r="D28" i="26"/>
  <c r="F23" i="26"/>
  <c r="E23" i="26"/>
  <c r="D23" i="26"/>
  <c r="F18" i="26"/>
  <c r="E18" i="26"/>
  <c r="D18" i="26"/>
  <c r="F15" i="26"/>
  <c r="E15" i="26"/>
  <c r="D15" i="26"/>
  <c r="F13" i="26"/>
  <c r="E13" i="26"/>
  <c r="D13" i="26"/>
  <c r="F6" i="26"/>
  <c r="E6" i="26"/>
  <c r="D6" i="26"/>
  <c r="I49" i="26"/>
  <c r="H49" i="26"/>
  <c r="G49" i="26"/>
  <c r="I46" i="26"/>
  <c r="H46" i="26"/>
  <c r="G46" i="26"/>
  <c r="J46" i="26" s="1"/>
  <c r="I43" i="26"/>
  <c r="H43" i="26"/>
  <c r="K43" i="26" s="1"/>
  <c r="G43" i="26"/>
  <c r="I37" i="26"/>
  <c r="H37" i="26"/>
  <c r="G37" i="26"/>
  <c r="I34" i="26"/>
  <c r="H34" i="26"/>
  <c r="G34" i="26"/>
  <c r="I28" i="26"/>
  <c r="H28" i="26"/>
  <c r="G28" i="26"/>
  <c r="I23" i="26"/>
  <c r="H23" i="26"/>
  <c r="G23" i="26"/>
  <c r="I18" i="26"/>
  <c r="H18" i="26"/>
  <c r="G18" i="26"/>
  <c r="I15" i="26"/>
  <c r="H15" i="26"/>
  <c r="G15" i="26"/>
  <c r="I13" i="26"/>
  <c r="I51" i="26" s="1"/>
  <c r="H13" i="26"/>
  <c r="G13" i="26"/>
  <c r="G51" i="26" s="1"/>
  <c r="I6" i="26"/>
  <c r="H6" i="26"/>
  <c r="H51" i="26" s="1"/>
  <c r="G6" i="26"/>
  <c r="K50" i="26"/>
  <c r="L49" i="26"/>
  <c r="K49" i="26"/>
  <c r="L50" i="26"/>
  <c r="J49" i="26"/>
  <c r="L48" i="26"/>
  <c r="K48" i="26"/>
  <c r="J48" i="26"/>
  <c r="L47" i="26"/>
  <c r="K47" i="26"/>
  <c r="J47" i="26"/>
  <c r="L46" i="26"/>
  <c r="K46" i="26"/>
  <c r="L45" i="26"/>
  <c r="K45" i="26"/>
  <c r="J45" i="26"/>
  <c r="L44" i="26"/>
  <c r="K44" i="26"/>
  <c r="J44" i="26"/>
  <c r="L43" i="26"/>
  <c r="J43" i="26"/>
  <c r="L42" i="26"/>
  <c r="K42" i="26"/>
  <c r="J42" i="26"/>
  <c r="L41" i="26"/>
  <c r="K41" i="26"/>
  <c r="J41" i="26"/>
  <c r="L40" i="26"/>
  <c r="K40" i="26"/>
  <c r="J40" i="26"/>
  <c r="L39" i="26"/>
  <c r="K39" i="26"/>
  <c r="J39" i="26"/>
  <c r="L38" i="26"/>
  <c r="K38" i="26"/>
  <c r="J38" i="26"/>
  <c r="K37" i="26"/>
  <c r="L37" i="26"/>
  <c r="J37" i="26"/>
  <c r="L36" i="26"/>
  <c r="K36" i="26"/>
  <c r="J36" i="26"/>
  <c r="L35" i="26"/>
  <c r="K35" i="26"/>
  <c r="J35" i="26"/>
  <c r="L34" i="26"/>
  <c r="J34" i="26"/>
  <c r="K34" i="26"/>
  <c r="L33" i="26"/>
  <c r="K33" i="26"/>
  <c r="J33" i="26"/>
  <c r="L32" i="26"/>
  <c r="K32" i="26"/>
  <c r="J32" i="26"/>
  <c r="L31" i="26"/>
  <c r="K31" i="26"/>
  <c r="J31" i="26"/>
  <c r="L30" i="26"/>
  <c r="K30" i="26"/>
  <c r="J30" i="26"/>
  <c r="L29" i="26"/>
  <c r="K29" i="26"/>
  <c r="J29" i="26"/>
  <c r="L28" i="26"/>
  <c r="J28" i="26"/>
  <c r="K28" i="26"/>
  <c r="L27" i="26"/>
  <c r="K27" i="26"/>
  <c r="J27" i="26"/>
  <c r="L26" i="26"/>
  <c r="K26" i="26"/>
  <c r="J26" i="26"/>
  <c r="L25" i="26"/>
  <c r="K25" i="26"/>
  <c r="J25" i="26"/>
  <c r="L24" i="26"/>
  <c r="K24" i="26"/>
  <c r="J24" i="26"/>
  <c r="K23" i="26"/>
  <c r="L23" i="26"/>
  <c r="J23" i="26"/>
  <c r="L22" i="26"/>
  <c r="K22" i="26"/>
  <c r="J22" i="26"/>
  <c r="L21" i="26"/>
  <c r="K21" i="26"/>
  <c r="J21" i="26"/>
  <c r="L20" i="26"/>
  <c r="K20" i="26"/>
  <c r="J20" i="26"/>
  <c r="L19" i="26"/>
  <c r="K19" i="26"/>
  <c r="J19" i="26"/>
  <c r="L18" i="26"/>
  <c r="J18" i="26"/>
  <c r="K18" i="26"/>
  <c r="L17" i="26"/>
  <c r="K17" i="26"/>
  <c r="J17" i="26"/>
  <c r="L16" i="26"/>
  <c r="K16" i="26"/>
  <c r="J16" i="26"/>
  <c r="K15" i="26"/>
  <c r="L15" i="26"/>
  <c r="J15" i="26"/>
  <c r="L14" i="26"/>
  <c r="K14" i="26"/>
  <c r="J14" i="26"/>
  <c r="K13" i="26"/>
  <c r="L13" i="26"/>
  <c r="J13" i="26"/>
  <c r="L12" i="26"/>
  <c r="K12" i="26"/>
  <c r="J12" i="26"/>
  <c r="L11" i="26"/>
  <c r="K11" i="26"/>
  <c r="J11" i="26"/>
  <c r="L10" i="26"/>
  <c r="K10" i="26"/>
  <c r="J10" i="26"/>
  <c r="L9" i="26"/>
  <c r="K9" i="26"/>
  <c r="J9" i="26"/>
  <c r="L8" i="26"/>
  <c r="K8" i="26"/>
  <c r="J8" i="26"/>
  <c r="L7" i="26"/>
  <c r="K7" i="26"/>
  <c r="J7" i="26"/>
  <c r="F51" i="26"/>
  <c r="K6" i="26"/>
  <c r="D51" i="26"/>
  <c r="L45" i="25"/>
  <c r="L46" i="25"/>
  <c r="L47" i="25"/>
  <c r="L48" i="25"/>
  <c r="K45" i="25"/>
  <c r="K46" i="25"/>
  <c r="K47" i="25"/>
  <c r="K48" i="25"/>
  <c r="K49" i="25"/>
  <c r="J45" i="25"/>
  <c r="J46" i="25"/>
  <c r="J47" i="25"/>
  <c r="J48" i="25"/>
  <c r="J49" i="25"/>
  <c r="D51" i="25"/>
  <c r="E51" i="25"/>
  <c r="F51" i="25"/>
  <c r="F49" i="25"/>
  <c r="E49" i="25"/>
  <c r="D49" i="25"/>
  <c r="F46" i="25"/>
  <c r="E46" i="25"/>
  <c r="D46" i="25"/>
  <c r="F43" i="25"/>
  <c r="E43" i="25"/>
  <c r="D43" i="25"/>
  <c r="F37" i="25"/>
  <c r="E37" i="25"/>
  <c r="D37" i="25"/>
  <c r="F34" i="25"/>
  <c r="E34" i="25"/>
  <c r="D34" i="25"/>
  <c r="F28" i="25"/>
  <c r="E28" i="25"/>
  <c r="D28" i="25"/>
  <c r="F23" i="25"/>
  <c r="E23" i="25"/>
  <c r="D23" i="25"/>
  <c r="F18" i="25"/>
  <c r="E18" i="25"/>
  <c r="D18" i="25"/>
  <c r="F15" i="25"/>
  <c r="E15" i="25"/>
  <c r="D15" i="25"/>
  <c r="F13" i="25"/>
  <c r="E13" i="25"/>
  <c r="D13" i="25"/>
  <c r="F6" i="25"/>
  <c r="E6" i="25"/>
  <c r="D6" i="25"/>
  <c r="I49" i="25"/>
  <c r="H49" i="25"/>
  <c r="G49" i="25"/>
  <c r="I46" i="25"/>
  <c r="H46" i="25"/>
  <c r="G46" i="25"/>
  <c r="I43" i="25"/>
  <c r="H43" i="25"/>
  <c r="K43" i="25" s="1"/>
  <c r="G43" i="25"/>
  <c r="I37" i="25"/>
  <c r="L37" i="25" s="1"/>
  <c r="H37" i="25"/>
  <c r="G37" i="25"/>
  <c r="J37" i="25" s="1"/>
  <c r="I34" i="25"/>
  <c r="H34" i="25"/>
  <c r="K34" i="25" s="1"/>
  <c r="G34" i="25"/>
  <c r="I28" i="25"/>
  <c r="L28" i="25" s="1"/>
  <c r="H28" i="25"/>
  <c r="G28" i="25"/>
  <c r="J28" i="25" s="1"/>
  <c r="I23" i="25"/>
  <c r="H23" i="25"/>
  <c r="K23" i="25" s="1"/>
  <c r="G23" i="25"/>
  <c r="I18" i="25"/>
  <c r="L18" i="25" s="1"/>
  <c r="H18" i="25"/>
  <c r="G18" i="25"/>
  <c r="J18" i="25" s="1"/>
  <c r="I15" i="25"/>
  <c r="H15" i="25"/>
  <c r="K15" i="25" s="1"/>
  <c r="G15" i="25"/>
  <c r="I13" i="25"/>
  <c r="I51" i="25" s="1"/>
  <c r="H13" i="25"/>
  <c r="G13" i="25"/>
  <c r="G51" i="25" s="1"/>
  <c r="I6" i="25"/>
  <c r="H6" i="25"/>
  <c r="H51" i="25" s="1"/>
  <c r="G6" i="25"/>
  <c r="L50" i="25"/>
  <c r="K50" i="25"/>
  <c r="J50" i="25"/>
  <c r="L49" i="25"/>
  <c r="L44" i="25"/>
  <c r="K44" i="25"/>
  <c r="J44" i="25"/>
  <c r="L43" i="25"/>
  <c r="J43" i="25"/>
  <c r="L42" i="25"/>
  <c r="K42" i="25"/>
  <c r="J42" i="25"/>
  <c r="L41" i="25"/>
  <c r="K41" i="25"/>
  <c r="J41" i="25"/>
  <c r="L40" i="25"/>
  <c r="K40" i="25"/>
  <c r="J40" i="25"/>
  <c r="L39" i="25"/>
  <c r="K39" i="25"/>
  <c r="J39" i="25"/>
  <c r="L38" i="25"/>
  <c r="K38" i="25"/>
  <c r="J38" i="25"/>
  <c r="K37" i="25"/>
  <c r="L36" i="25"/>
  <c r="K36" i="25"/>
  <c r="J36" i="25"/>
  <c r="L35" i="25"/>
  <c r="K35" i="25"/>
  <c r="J35" i="25"/>
  <c r="L34" i="25"/>
  <c r="J34" i="25"/>
  <c r="L33" i="25"/>
  <c r="K33" i="25"/>
  <c r="J33" i="25"/>
  <c r="L32" i="25"/>
  <c r="K32" i="25"/>
  <c r="J32" i="25"/>
  <c r="L31" i="25"/>
  <c r="K31" i="25"/>
  <c r="J31" i="25"/>
  <c r="L30" i="25"/>
  <c r="K30" i="25"/>
  <c r="J30" i="25"/>
  <c r="L29" i="25"/>
  <c r="K29" i="25"/>
  <c r="J29" i="25"/>
  <c r="K28" i="25"/>
  <c r="L27" i="25"/>
  <c r="K27" i="25"/>
  <c r="J27" i="25"/>
  <c r="L26" i="25"/>
  <c r="K26" i="25"/>
  <c r="J26" i="25"/>
  <c r="L25" i="25"/>
  <c r="K25" i="25"/>
  <c r="J25" i="25"/>
  <c r="L24" i="25"/>
  <c r="K24" i="25"/>
  <c r="J24" i="25"/>
  <c r="L23" i="25"/>
  <c r="J23" i="25"/>
  <c r="L22" i="25"/>
  <c r="K22" i="25"/>
  <c r="J22" i="25"/>
  <c r="L21" i="25"/>
  <c r="K21" i="25"/>
  <c r="J21" i="25"/>
  <c r="L20" i="25"/>
  <c r="K20" i="25"/>
  <c r="J20" i="25"/>
  <c r="L19" i="25"/>
  <c r="K19" i="25"/>
  <c r="J19" i="25"/>
  <c r="K18" i="25"/>
  <c r="L17" i="25"/>
  <c r="K17" i="25"/>
  <c r="J17" i="25"/>
  <c r="L16" i="25"/>
  <c r="K16" i="25"/>
  <c r="J16" i="25"/>
  <c r="L15" i="25"/>
  <c r="J15" i="25"/>
  <c r="L14" i="25"/>
  <c r="K14" i="25"/>
  <c r="J14" i="25"/>
  <c r="K13" i="25"/>
  <c r="L12" i="25"/>
  <c r="K12" i="25"/>
  <c r="J12" i="25"/>
  <c r="L11" i="25"/>
  <c r="K11" i="25"/>
  <c r="J11" i="25"/>
  <c r="L10" i="25"/>
  <c r="K10" i="25"/>
  <c r="J10" i="25"/>
  <c r="L9" i="25"/>
  <c r="K9" i="25"/>
  <c r="J9" i="25"/>
  <c r="L8" i="25"/>
  <c r="K8" i="25"/>
  <c r="J8" i="25"/>
  <c r="L7" i="25"/>
  <c r="K7" i="25"/>
  <c r="J7" i="25"/>
  <c r="L6" i="25"/>
  <c r="J6" i="25"/>
  <c r="F48" i="24"/>
  <c r="E48" i="24"/>
  <c r="D48" i="24"/>
  <c r="F46" i="24"/>
  <c r="E46" i="24"/>
  <c r="D46" i="24"/>
  <c r="F43" i="24"/>
  <c r="E43" i="24"/>
  <c r="D43" i="24"/>
  <c r="F37" i="24"/>
  <c r="E37" i="24"/>
  <c r="D37" i="24"/>
  <c r="F34" i="24"/>
  <c r="E34" i="24"/>
  <c r="D34" i="24"/>
  <c r="F28" i="24"/>
  <c r="E28" i="24"/>
  <c r="D28" i="24"/>
  <c r="F23" i="24"/>
  <c r="E23" i="24"/>
  <c r="D23" i="24"/>
  <c r="F18" i="24"/>
  <c r="E18" i="24"/>
  <c r="D18" i="24"/>
  <c r="F15" i="24"/>
  <c r="E15" i="24"/>
  <c r="D15" i="24"/>
  <c r="F13" i="24"/>
  <c r="E13" i="24"/>
  <c r="D13" i="24"/>
  <c r="F6" i="24"/>
  <c r="E6" i="24"/>
  <c r="D6" i="24"/>
  <c r="I48" i="24"/>
  <c r="H48" i="24"/>
  <c r="K48" i="24" s="1"/>
  <c r="G48" i="24"/>
  <c r="I46" i="24"/>
  <c r="H46" i="24"/>
  <c r="G46" i="24"/>
  <c r="I43" i="24"/>
  <c r="H43" i="24"/>
  <c r="G43" i="24"/>
  <c r="I37" i="24"/>
  <c r="H37" i="24"/>
  <c r="G37" i="24"/>
  <c r="J37" i="24" s="1"/>
  <c r="I34" i="24"/>
  <c r="H34" i="24"/>
  <c r="K34" i="24" s="1"/>
  <c r="G34" i="24"/>
  <c r="I28" i="24"/>
  <c r="H28" i="24"/>
  <c r="G28" i="24"/>
  <c r="I23" i="24"/>
  <c r="H23" i="24"/>
  <c r="G23" i="24"/>
  <c r="I18" i="24"/>
  <c r="H18" i="24"/>
  <c r="G18" i="24"/>
  <c r="I15" i="24"/>
  <c r="H15" i="24"/>
  <c r="G15" i="24"/>
  <c r="I13" i="24"/>
  <c r="I50" i="24" s="1"/>
  <c r="H13" i="24"/>
  <c r="G13" i="24"/>
  <c r="G50" i="24" s="1"/>
  <c r="I6" i="24"/>
  <c r="H6" i="24"/>
  <c r="H50" i="24" s="1"/>
  <c r="G6" i="24"/>
  <c r="L49" i="24"/>
  <c r="K49" i="24"/>
  <c r="J49" i="24"/>
  <c r="L48" i="24"/>
  <c r="J48" i="24"/>
  <c r="L47" i="24"/>
  <c r="K47" i="24"/>
  <c r="J47" i="24"/>
  <c r="K46" i="24"/>
  <c r="L45" i="24"/>
  <c r="K45" i="24"/>
  <c r="J45" i="24"/>
  <c r="L44" i="24"/>
  <c r="K44" i="24"/>
  <c r="J44" i="24"/>
  <c r="L43" i="24"/>
  <c r="J43" i="24"/>
  <c r="L42" i="24"/>
  <c r="K42" i="24"/>
  <c r="J42" i="24"/>
  <c r="L41" i="24"/>
  <c r="K41" i="24"/>
  <c r="J41" i="24"/>
  <c r="L40" i="24"/>
  <c r="K40" i="24"/>
  <c r="J40" i="24"/>
  <c r="L39" i="24"/>
  <c r="K39" i="24"/>
  <c r="J39" i="24"/>
  <c r="L38" i="24"/>
  <c r="K38" i="24"/>
  <c r="J38" i="24"/>
  <c r="L37" i="24"/>
  <c r="K37" i="24"/>
  <c r="L36" i="24"/>
  <c r="K36" i="24"/>
  <c r="J36" i="24"/>
  <c r="L35" i="24"/>
  <c r="K35" i="24"/>
  <c r="J35" i="24"/>
  <c r="L34" i="24"/>
  <c r="J34" i="24"/>
  <c r="L33" i="24"/>
  <c r="K33" i="24"/>
  <c r="J33" i="24"/>
  <c r="L32" i="24"/>
  <c r="K32" i="24"/>
  <c r="J32" i="24"/>
  <c r="L31" i="24"/>
  <c r="K31" i="24"/>
  <c r="J31" i="24"/>
  <c r="L30" i="24"/>
  <c r="K30" i="24"/>
  <c r="J30" i="24"/>
  <c r="L29" i="24"/>
  <c r="K29" i="24"/>
  <c r="J29" i="24"/>
  <c r="K28" i="24"/>
  <c r="L28" i="24"/>
  <c r="J28" i="24"/>
  <c r="L27" i="24"/>
  <c r="K27" i="24"/>
  <c r="J27" i="24"/>
  <c r="L26" i="24"/>
  <c r="K26" i="24"/>
  <c r="J26" i="24"/>
  <c r="L25" i="24"/>
  <c r="K25" i="24"/>
  <c r="J25" i="24"/>
  <c r="L24" i="24"/>
  <c r="K24" i="24"/>
  <c r="J24" i="24"/>
  <c r="L23" i="24"/>
  <c r="J23" i="24"/>
  <c r="K23" i="24"/>
  <c r="L22" i="24"/>
  <c r="K22" i="24"/>
  <c r="J22" i="24"/>
  <c r="L21" i="24"/>
  <c r="K21" i="24"/>
  <c r="J21" i="24"/>
  <c r="L20" i="24"/>
  <c r="K20" i="24"/>
  <c r="J20" i="24"/>
  <c r="L19" i="24"/>
  <c r="K19" i="24"/>
  <c r="J19" i="24"/>
  <c r="K18" i="24"/>
  <c r="L18" i="24"/>
  <c r="J18" i="24"/>
  <c r="L17" i="24"/>
  <c r="K17" i="24"/>
  <c r="J17" i="24"/>
  <c r="L16" i="24"/>
  <c r="K16" i="24"/>
  <c r="J16" i="24"/>
  <c r="L15" i="24"/>
  <c r="J15" i="24"/>
  <c r="K15" i="24"/>
  <c r="L14" i="24"/>
  <c r="K14" i="24"/>
  <c r="J14" i="24"/>
  <c r="L13" i="24"/>
  <c r="J13" i="24"/>
  <c r="K13" i="24"/>
  <c r="L12" i="24"/>
  <c r="K12" i="24"/>
  <c r="J12" i="24"/>
  <c r="L11" i="24"/>
  <c r="K11" i="24"/>
  <c r="J11" i="24"/>
  <c r="L10" i="24"/>
  <c r="K10" i="24"/>
  <c r="J10" i="24"/>
  <c r="L9" i="24"/>
  <c r="K9" i="24"/>
  <c r="J9" i="24"/>
  <c r="L8" i="24"/>
  <c r="K8" i="24"/>
  <c r="J8" i="24"/>
  <c r="L7" i="24"/>
  <c r="K7" i="24"/>
  <c r="J7" i="24"/>
  <c r="F50" i="24"/>
  <c r="E50" i="24"/>
  <c r="D50" i="24"/>
  <c r="F48" i="23"/>
  <c r="E48" i="23"/>
  <c r="D48" i="23"/>
  <c r="F46" i="23"/>
  <c r="E46" i="23"/>
  <c r="D46" i="23"/>
  <c r="F43" i="23"/>
  <c r="E43" i="23"/>
  <c r="D43" i="23"/>
  <c r="F37" i="23"/>
  <c r="E37" i="23"/>
  <c r="D37" i="23"/>
  <c r="F34" i="23"/>
  <c r="E34" i="23"/>
  <c r="D34" i="23"/>
  <c r="F28" i="23"/>
  <c r="E28" i="23"/>
  <c r="D28" i="23"/>
  <c r="F23" i="23"/>
  <c r="E23" i="23"/>
  <c r="D23" i="23"/>
  <c r="F18" i="23"/>
  <c r="E18" i="23"/>
  <c r="D18" i="23"/>
  <c r="F15" i="23"/>
  <c r="E15" i="23"/>
  <c r="D15" i="23"/>
  <c r="F13" i="23"/>
  <c r="E13" i="23"/>
  <c r="D13" i="23"/>
  <c r="F6" i="23"/>
  <c r="E6" i="23"/>
  <c r="D6" i="23"/>
  <c r="I48" i="23"/>
  <c r="H48" i="23"/>
  <c r="G48" i="23"/>
  <c r="I46" i="23"/>
  <c r="H46" i="23"/>
  <c r="K46" i="23" s="1"/>
  <c r="G46" i="23"/>
  <c r="I43" i="23"/>
  <c r="L43" i="23" s="1"/>
  <c r="H43" i="23"/>
  <c r="G43" i="23"/>
  <c r="I37" i="23"/>
  <c r="H37" i="23"/>
  <c r="G37" i="23"/>
  <c r="I34" i="23"/>
  <c r="H34" i="23"/>
  <c r="G34" i="23"/>
  <c r="I28" i="23"/>
  <c r="H28" i="23"/>
  <c r="K28" i="23" s="1"/>
  <c r="G28" i="23"/>
  <c r="I23" i="23"/>
  <c r="L23" i="23" s="1"/>
  <c r="H23" i="23"/>
  <c r="G23" i="23"/>
  <c r="I18" i="23"/>
  <c r="H18" i="23"/>
  <c r="G18" i="23"/>
  <c r="I15" i="23"/>
  <c r="H15" i="23"/>
  <c r="G15" i="23"/>
  <c r="J15" i="23" s="1"/>
  <c r="I13" i="23"/>
  <c r="H13" i="23"/>
  <c r="H50" i="23" s="1"/>
  <c r="G13" i="23"/>
  <c r="I6" i="23"/>
  <c r="I50" i="23" s="1"/>
  <c r="H6" i="23"/>
  <c r="G6" i="23"/>
  <c r="G50" i="23" s="1"/>
  <c r="L49" i="23"/>
  <c r="K49" i="23"/>
  <c r="J49" i="23"/>
  <c r="K48" i="23"/>
  <c r="L47" i="23"/>
  <c r="K47" i="23"/>
  <c r="J47" i="23"/>
  <c r="L46" i="23"/>
  <c r="J46" i="23"/>
  <c r="L45" i="23"/>
  <c r="K45" i="23"/>
  <c r="J45" i="23"/>
  <c r="L44" i="23"/>
  <c r="K44" i="23"/>
  <c r="J44" i="23"/>
  <c r="J43" i="23"/>
  <c r="K43" i="23"/>
  <c r="L42" i="23"/>
  <c r="K42" i="23"/>
  <c r="J42" i="23"/>
  <c r="L41" i="23"/>
  <c r="K41" i="23"/>
  <c r="J41" i="23"/>
  <c r="L40" i="23"/>
  <c r="K40" i="23"/>
  <c r="J40" i="23"/>
  <c r="L39" i="23"/>
  <c r="K39" i="23"/>
  <c r="J39" i="23"/>
  <c r="L38" i="23"/>
  <c r="K38" i="23"/>
  <c r="J38" i="23"/>
  <c r="L37" i="23"/>
  <c r="J37" i="23"/>
  <c r="K37" i="23"/>
  <c r="L36" i="23"/>
  <c r="K36" i="23"/>
  <c r="J36" i="23"/>
  <c r="L35" i="23"/>
  <c r="K35" i="23"/>
  <c r="J35" i="23"/>
  <c r="K34" i="23"/>
  <c r="L33" i="23"/>
  <c r="K33" i="23"/>
  <c r="J33" i="23"/>
  <c r="L32" i="23"/>
  <c r="K32" i="23"/>
  <c r="J32" i="23"/>
  <c r="L31" i="23"/>
  <c r="K31" i="23"/>
  <c r="J31" i="23"/>
  <c r="L30" i="23"/>
  <c r="K30" i="23"/>
  <c r="J30" i="23"/>
  <c r="L29" i="23"/>
  <c r="K29" i="23"/>
  <c r="J29" i="23"/>
  <c r="L28" i="23"/>
  <c r="J28" i="23"/>
  <c r="L27" i="23"/>
  <c r="K27" i="23"/>
  <c r="J27" i="23"/>
  <c r="L26" i="23"/>
  <c r="K26" i="23"/>
  <c r="J26" i="23"/>
  <c r="L25" i="23"/>
  <c r="K25" i="23"/>
  <c r="J25" i="23"/>
  <c r="L24" i="23"/>
  <c r="K24" i="23"/>
  <c r="J24" i="23"/>
  <c r="J23" i="23"/>
  <c r="K23" i="23"/>
  <c r="L22" i="23"/>
  <c r="K22" i="23"/>
  <c r="J22" i="23"/>
  <c r="L21" i="23"/>
  <c r="K21" i="23"/>
  <c r="J21" i="23"/>
  <c r="L20" i="23"/>
  <c r="K20" i="23"/>
  <c r="J20" i="23"/>
  <c r="L19" i="23"/>
  <c r="K19" i="23"/>
  <c r="J19" i="23"/>
  <c r="K18" i="23"/>
  <c r="L18" i="23"/>
  <c r="J18" i="23"/>
  <c r="L17" i="23"/>
  <c r="K17" i="23"/>
  <c r="J17" i="23"/>
  <c r="L16" i="23"/>
  <c r="K16" i="23"/>
  <c r="J16" i="23"/>
  <c r="L15" i="23"/>
  <c r="K15" i="23"/>
  <c r="L14" i="23"/>
  <c r="K14" i="23"/>
  <c r="J14" i="23"/>
  <c r="L13" i="23"/>
  <c r="J13" i="23"/>
  <c r="L12" i="23"/>
  <c r="K12" i="23"/>
  <c r="J12" i="23"/>
  <c r="L11" i="23"/>
  <c r="K11" i="23"/>
  <c r="J11" i="23"/>
  <c r="L10" i="23"/>
  <c r="K10" i="23"/>
  <c r="J10" i="23"/>
  <c r="L9" i="23"/>
  <c r="K9" i="23"/>
  <c r="J9" i="23"/>
  <c r="L8" i="23"/>
  <c r="K8" i="23"/>
  <c r="J8" i="23"/>
  <c r="L7" i="23"/>
  <c r="K7" i="23"/>
  <c r="J7" i="23"/>
  <c r="F50" i="23"/>
  <c r="E50" i="23"/>
  <c r="D50" i="23"/>
  <c r="F48" i="22"/>
  <c r="E48" i="22"/>
  <c r="D48" i="22"/>
  <c r="F46" i="22"/>
  <c r="E46" i="22"/>
  <c r="D46" i="22"/>
  <c r="F43" i="22"/>
  <c r="E43" i="22"/>
  <c r="D43" i="22"/>
  <c r="F37" i="22"/>
  <c r="E37" i="22"/>
  <c r="D37" i="22"/>
  <c r="F34" i="22"/>
  <c r="E34" i="22"/>
  <c r="D34" i="22"/>
  <c r="F28" i="22"/>
  <c r="E28" i="22"/>
  <c r="D28" i="22"/>
  <c r="F23" i="22"/>
  <c r="E23" i="22"/>
  <c r="D23" i="22"/>
  <c r="F18" i="22"/>
  <c r="E18" i="22"/>
  <c r="D18" i="22"/>
  <c r="F15" i="22"/>
  <c r="E15" i="22"/>
  <c r="D15" i="22"/>
  <c r="F13" i="22"/>
  <c r="E13" i="22"/>
  <c r="D13" i="22"/>
  <c r="F6" i="22"/>
  <c r="E6" i="22"/>
  <c r="D6" i="22"/>
  <c r="I48" i="22"/>
  <c r="H48" i="22"/>
  <c r="G48" i="22"/>
  <c r="I46" i="22"/>
  <c r="L46" i="22" s="1"/>
  <c r="H46" i="22"/>
  <c r="G46" i="22"/>
  <c r="I43" i="22"/>
  <c r="H43" i="22"/>
  <c r="G43" i="22"/>
  <c r="I37" i="22"/>
  <c r="H37" i="22"/>
  <c r="G37" i="22"/>
  <c r="I34" i="22"/>
  <c r="H34" i="22"/>
  <c r="G34" i="22"/>
  <c r="I28" i="22"/>
  <c r="H28" i="22"/>
  <c r="G28" i="22"/>
  <c r="I23" i="22"/>
  <c r="H23" i="22"/>
  <c r="G23" i="22"/>
  <c r="I18" i="22"/>
  <c r="H18" i="22"/>
  <c r="G18" i="22"/>
  <c r="I15" i="22"/>
  <c r="H15" i="22"/>
  <c r="G15" i="22"/>
  <c r="I13" i="22"/>
  <c r="I50" i="22" s="1"/>
  <c r="H13" i="22"/>
  <c r="G13" i="22"/>
  <c r="G50" i="22" s="1"/>
  <c r="I6" i="22"/>
  <c r="H6" i="22"/>
  <c r="H50" i="22" s="1"/>
  <c r="G6" i="22"/>
  <c r="L49" i="22"/>
  <c r="K49" i="22"/>
  <c r="J49" i="22"/>
  <c r="L48" i="22"/>
  <c r="J48" i="22"/>
  <c r="K48" i="22"/>
  <c r="L47" i="22"/>
  <c r="K47" i="22"/>
  <c r="J47" i="22"/>
  <c r="J46" i="22"/>
  <c r="K46" i="22"/>
  <c r="L45" i="22"/>
  <c r="K45" i="22"/>
  <c r="J45" i="22"/>
  <c r="L44" i="22"/>
  <c r="K44" i="22"/>
  <c r="J44" i="22"/>
  <c r="K43" i="22"/>
  <c r="L43" i="22"/>
  <c r="J43" i="22"/>
  <c r="L42" i="22"/>
  <c r="K42" i="22"/>
  <c r="J42" i="22"/>
  <c r="L41" i="22"/>
  <c r="K41" i="22"/>
  <c r="J41" i="22"/>
  <c r="L40" i="22"/>
  <c r="K40" i="22"/>
  <c r="J40" i="22"/>
  <c r="L39" i="22"/>
  <c r="K39" i="22"/>
  <c r="J39" i="22"/>
  <c r="L38" i="22"/>
  <c r="K38" i="22"/>
  <c r="J38" i="22"/>
  <c r="K37" i="22"/>
  <c r="L37" i="22"/>
  <c r="J37" i="22"/>
  <c r="L36" i="22"/>
  <c r="K36" i="22"/>
  <c r="J36" i="22"/>
  <c r="L35" i="22"/>
  <c r="K35" i="22"/>
  <c r="J35" i="22"/>
  <c r="L34" i="22"/>
  <c r="J34" i="22"/>
  <c r="K34" i="22"/>
  <c r="L33" i="22"/>
  <c r="K33" i="22"/>
  <c r="J33" i="22"/>
  <c r="L32" i="22"/>
  <c r="K32" i="22"/>
  <c r="J32" i="22"/>
  <c r="L31" i="22"/>
  <c r="K31" i="22"/>
  <c r="J31" i="22"/>
  <c r="L30" i="22"/>
  <c r="K30" i="22"/>
  <c r="J30" i="22"/>
  <c r="L29" i="22"/>
  <c r="K29" i="22"/>
  <c r="J29" i="22"/>
  <c r="L28" i="22"/>
  <c r="J28" i="22"/>
  <c r="K28" i="22"/>
  <c r="L27" i="22"/>
  <c r="K27" i="22"/>
  <c r="J27" i="22"/>
  <c r="L26" i="22"/>
  <c r="K26" i="22"/>
  <c r="J26" i="22"/>
  <c r="L25" i="22"/>
  <c r="K25" i="22"/>
  <c r="J25" i="22"/>
  <c r="L24" i="22"/>
  <c r="K24" i="22"/>
  <c r="J24" i="22"/>
  <c r="K23" i="22"/>
  <c r="L23" i="22"/>
  <c r="J23" i="22"/>
  <c r="L22" i="22"/>
  <c r="K22" i="22"/>
  <c r="J22" i="22"/>
  <c r="L21" i="22"/>
  <c r="K21" i="22"/>
  <c r="J21" i="22"/>
  <c r="L20" i="22"/>
  <c r="K20" i="22"/>
  <c r="J20" i="22"/>
  <c r="L19" i="22"/>
  <c r="K19" i="22"/>
  <c r="J19" i="22"/>
  <c r="L18" i="22"/>
  <c r="J18" i="22"/>
  <c r="K18" i="22"/>
  <c r="L17" i="22"/>
  <c r="K17" i="22"/>
  <c r="J17" i="22"/>
  <c r="L16" i="22"/>
  <c r="K16" i="22"/>
  <c r="J16" i="22"/>
  <c r="K15" i="22"/>
  <c r="L15" i="22"/>
  <c r="J15" i="22"/>
  <c r="L14" i="22"/>
  <c r="K14" i="22"/>
  <c r="J14" i="22"/>
  <c r="K13" i="22"/>
  <c r="L13" i="22"/>
  <c r="J13" i="22"/>
  <c r="L12" i="22"/>
  <c r="K12" i="22"/>
  <c r="J12" i="22"/>
  <c r="L11" i="22"/>
  <c r="K11" i="22"/>
  <c r="J11" i="22"/>
  <c r="L10" i="22"/>
  <c r="K10" i="22"/>
  <c r="J10" i="22"/>
  <c r="L9" i="22"/>
  <c r="K9" i="22"/>
  <c r="J9" i="22"/>
  <c r="L8" i="22"/>
  <c r="K8" i="22"/>
  <c r="J8" i="22"/>
  <c r="L7" i="22"/>
  <c r="K7" i="22"/>
  <c r="J7" i="22"/>
  <c r="L6" i="22"/>
  <c r="J6" i="22"/>
  <c r="F50" i="22"/>
  <c r="E50" i="22"/>
  <c r="D50" i="22"/>
  <c r="F48" i="21"/>
  <c r="L48" i="21" s="1"/>
  <c r="E48" i="21"/>
  <c r="D48" i="21"/>
  <c r="F46" i="21"/>
  <c r="E46" i="21"/>
  <c r="D46" i="21"/>
  <c r="F43" i="21"/>
  <c r="E43" i="21"/>
  <c r="D43" i="21"/>
  <c r="F37" i="21"/>
  <c r="E37" i="21"/>
  <c r="D37" i="21"/>
  <c r="F34" i="21"/>
  <c r="E34" i="21"/>
  <c r="D34" i="21"/>
  <c r="F28" i="21"/>
  <c r="E28" i="21"/>
  <c r="D28" i="21"/>
  <c r="F23" i="21"/>
  <c r="E23" i="21"/>
  <c r="D23" i="21"/>
  <c r="F18" i="21"/>
  <c r="E18" i="21"/>
  <c r="D18" i="21"/>
  <c r="F15" i="21"/>
  <c r="E15" i="21"/>
  <c r="D15" i="21"/>
  <c r="F13" i="21"/>
  <c r="E13" i="21"/>
  <c r="D13" i="21"/>
  <c r="F6" i="21"/>
  <c r="E6" i="21"/>
  <c r="D6" i="21"/>
  <c r="I48" i="21"/>
  <c r="H48" i="21"/>
  <c r="K48" i="21" s="1"/>
  <c r="G48" i="21"/>
  <c r="I46" i="21"/>
  <c r="H46" i="21"/>
  <c r="G46" i="21"/>
  <c r="I43" i="21"/>
  <c r="H43" i="21"/>
  <c r="G43" i="21"/>
  <c r="I37" i="21"/>
  <c r="H37" i="21"/>
  <c r="G37" i="21"/>
  <c r="J37" i="21" s="1"/>
  <c r="I34" i="21"/>
  <c r="H34" i="21"/>
  <c r="K34" i="21" s="1"/>
  <c r="G34" i="21"/>
  <c r="I28" i="21"/>
  <c r="H28" i="21"/>
  <c r="G28" i="21"/>
  <c r="I23" i="21"/>
  <c r="H23" i="21"/>
  <c r="G23" i="21"/>
  <c r="I18" i="21"/>
  <c r="H18" i="21"/>
  <c r="G18" i="21"/>
  <c r="I15" i="21"/>
  <c r="H15" i="21"/>
  <c r="G15" i="21"/>
  <c r="I13" i="21"/>
  <c r="I50" i="21" s="1"/>
  <c r="H13" i="21"/>
  <c r="G13" i="21"/>
  <c r="G50" i="21" s="1"/>
  <c r="I6" i="21"/>
  <c r="H6" i="21"/>
  <c r="H50" i="21" s="1"/>
  <c r="G6" i="21"/>
  <c r="L49" i="21"/>
  <c r="K49" i="21"/>
  <c r="J49" i="21"/>
  <c r="J48" i="21"/>
  <c r="L47" i="21"/>
  <c r="K47" i="21"/>
  <c r="J47" i="21"/>
  <c r="K46" i="21"/>
  <c r="L45" i="21"/>
  <c r="K45" i="21"/>
  <c r="J45" i="21"/>
  <c r="L44" i="21"/>
  <c r="K44" i="21"/>
  <c r="J44" i="21"/>
  <c r="L43" i="21"/>
  <c r="J43" i="21"/>
  <c r="L42" i="21"/>
  <c r="K42" i="21"/>
  <c r="J42" i="21"/>
  <c r="L41" i="21"/>
  <c r="K41" i="21"/>
  <c r="J41" i="21"/>
  <c r="L40" i="21"/>
  <c r="K40" i="21"/>
  <c r="J40" i="21"/>
  <c r="L39" i="21"/>
  <c r="K39" i="21"/>
  <c r="J39" i="21"/>
  <c r="L38" i="21"/>
  <c r="K38" i="21"/>
  <c r="J38" i="21"/>
  <c r="L37" i="21"/>
  <c r="K37" i="21"/>
  <c r="L36" i="21"/>
  <c r="K36" i="21"/>
  <c r="J36" i="21"/>
  <c r="L35" i="21"/>
  <c r="K35" i="21"/>
  <c r="J35" i="21"/>
  <c r="L34" i="21"/>
  <c r="J34" i="21"/>
  <c r="L33" i="21"/>
  <c r="K33" i="21"/>
  <c r="J33" i="21"/>
  <c r="L32" i="21"/>
  <c r="K32" i="21"/>
  <c r="J32" i="21"/>
  <c r="L31" i="21"/>
  <c r="K31" i="21"/>
  <c r="J31" i="21"/>
  <c r="L30" i="21"/>
  <c r="K30" i="21"/>
  <c r="J30" i="21"/>
  <c r="L29" i="21"/>
  <c r="K29" i="21"/>
  <c r="J29" i="21"/>
  <c r="K28" i="21"/>
  <c r="L28" i="21"/>
  <c r="J28" i="21"/>
  <c r="L27" i="21"/>
  <c r="K27" i="21"/>
  <c r="J27" i="21"/>
  <c r="L26" i="21"/>
  <c r="K26" i="21"/>
  <c r="J26" i="21"/>
  <c r="L25" i="21"/>
  <c r="K25" i="21"/>
  <c r="J25" i="21"/>
  <c r="L24" i="21"/>
  <c r="K24" i="21"/>
  <c r="J24" i="21"/>
  <c r="L23" i="21"/>
  <c r="J23" i="21"/>
  <c r="K23" i="21"/>
  <c r="L22" i="21"/>
  <c r="K22" i="21"/>
  <c r="J22" i="21"/>
  <c r="L21" i="21"/>
  <c r="K21" i="21"/>
  <c r="J21" i="21"/>
  <c r="L20" i="21"/>
  <c r="K20" i="21"/>
  <c r="J20" i="21"/>
  <c r="L19" i="21"/>
  <c r="K19" i="21"/>
  <c r="J19" i="21"/>
  <c r="K18" i="21"/>
  <c r="L18" i="21"/>
  <c r="J18" i="21"/>
  <c r="L17" i="21"/>
  <c r="K17" i="21"/>
  <c r="J17" i="21"/>
  <c r="L16" i="21"/>
  <c r="K16" i="21"/>
  <c r="J16" i="21"/>
  <c r="L15" i="21"/>
  <c r="J15" i="21"/>
  <c r="K15" i="21"/>
  <c r="L14" i="21"/>
  <c r="K14" i="21"/>
  <c r="J14" i="21"/>
  <c r="L13" i="21"/>
  <c r="J13" i="21"/>
  <c r="K13" i="21"/>
  <c r="L12" i="21"/>
  <c r="K12" i="21"/>
  <c r="J12" i="21"/>
  <c r="L11" i="21"/>
  <c r="K11" i="21"/>
  <c r="J11" i="21"/>
  <c r="L10" i="21"/>
  <c r="K10" i="21"/>
  <c r="J10" i="21"/>
  <c r="L9" i="21"/>
  <c r="K9" i="21"/>
  <c r="J9" i="21"/>
  <c r="L8" i="21"/>
  <c r="K8" i="21"/>
  <c r="J8" i="21"/>
  <c r="L7" i="21"/>
  <c r="K7" i="21"/>
  <c r="J7" i="21"/>
  <c r="F50" i="21"/>
  <c r="E50" i="21"/>
  <c r="D50" i="21"/>
  <c r="F48" i="20"/>
  <c r="E48" i="20"/>
  <c r="D48" i="20"/>
  <c r="J48" i="20" s="1"/>
  <c r="F46" i="20"/>
  <c r="E46" i="20"/>
  <c r="D46" i="20"/>
  <c r="F43" i="20"/>
  <c r="E43" i="20"/>
  <c r="D43" i="20"/>
  <c r="F37" i="20"/>
  <c r="E37" i="20"/>
  <c r="D37" i="20"/>
  <c r="F34" i="20"/>
  <c r="E34" i="20"/>
  <c r="D34" i="20"/>
  <c r="F28" i="20"/>
  <c r="E28" i="20"/>
  <c r="D28" i="20"/>
  <c r="F23" i="20"/>
  <c r="E23" i="20"/>
  <c r="D23" i="20"/>
  <c r="F18" i="20"/>
  <c r="E18" i="20"/>
  <c r="D18" i="20"/>
  <c r="F15" i="20"/>
  <c r="E15" i="20"/>
  <c r="D15" i="20"/>
  <c r="F13" i="20"/>
  <c r="E13" i="20"/>
  <c r="D13" i="20"/>
  <c r="F6" i="20"/>
  <c r="E6" i="20"/>
  <c r="D6" i="20"/>
  <c r="I48" i="20"/>
  <c r="H48" i="20"/>
  <c r="K48" i="20" s="1"/>
  <c r="G48" i="20"/>
  <c r="I46" i="20"/>
  <c r="H46" i="20"/>
  <c r="G46" i="20"/>
  <c r="I43" i="20"/>
  <c r="H43" i="20"/>
  <c r="G43" i="20"/>
  <c r="I37" i="20"/>
  <c r="H37" i="20"/>
  <c r="G37" i="20"/>
  <c r="J37" i="20" s="1"/>
  <c r="I34" i="20"/>
  <c r="H34" i="20"/>
  <c r="K34" i="20" s="1"/>
  <c r="G34" i="20"/>
  <c r="I28" i="20"/>
  <c r="H28" i="20"/>
  <c r="G28" i="20"/>
  <c r="I23" i="20"/>
  <c r="H23" i="20"/>
  <c r="G23" i="20"/>
  <c r="I18" i="20"/>
  <c r="H18" i="20"/>
  <c r="G18" i="20"/>
  <c r="I15" i="20"/>
  <c r="H15" i="20"/>
  <c r="G15" i="20"/>
  <c r="I13" i="20"/>
  <c r="I50" i="20" s="1"/>
  <c r="H13" i="20"/>
  <c r="G13" i="20"/>
  <c r="G50" i="20" s="1"/>
  <c r="I6" i="20"/>
  <c r="H6" i="20"/>
  <c r="H50" i="20" s="1"/>
  <c r="G6" i="20"/>
  <c r="L49" i="20"/>
  <c r="K49" i="20"/>
  <c r="J49" i="20"/>
  <c r="L48" i="20"/>
  <c r="L47" i="20"/>
  <c r="K47" i="20"/>
  <c r="J47" i="20"/>
  <c r="K46" i="20"/>
  <c r="L45" i="20"/>
  <c r="K45" i="20"/>
  <c r="J45" i="20"/>
  <c r="L44" i="20"/>
  <c r="K44" i="20"/>
  <c r="J44" i="20"/>
  <c r="L43" i="20"/>
  <c r="J43" i="20"/>
  <c r="L42" i="20"/>
  <c r="K42" i="20"/>
  <c r="J42" i="20"/>
  <c r="L41" i="20"/>
  <c r="K41" i="20"/>
  <c r="J41" i="20"/>
  <c r="L40" i="20"/>
  <c r="K40" i="20"/>
  <c r="J40" i="20"/>
  <c r="L39" i="20"/>
  <c r="K39" i="20"/>
  <c r="J39" i="20"/>
  <c r="L38" i="20"/>
  <c r="K38" i="20"/>
  <c r="J38" i="20"/>
  <c r="L37" i="20"/>
  <c r="K37" i="20"/>
  <c r="L36" i="20"/>
  <c r="K36" i="20"/>
  <c r="J36" i="20"/>
  <c r="L35" i="20"/>
  <c r="K35" i="20"/>
  <c r="J35" i="20"/>
  <c r="L34" i="20"/>
  <c r="J34" i="20"/>
  <c r="L33" i="20"/>
  <c r="K33" i="20"/>
  <c r="J33" i="20"/>
  <c r="L32" i="20"/>
  <c r="K32" i="20"/>
  <c r="J32" i="20"/>
  <c r="L31" i="20"/>
  <c r="K31" i="20"/>
  <c r="J31" i="20"/>
  <c r="L30" i="20"/>
  <c r="K30" i="20"/>
  <c r="J30" i="20"/>
  <c r="L29" i="20"/>
  <c r="K29" i="20"/>
  <c r="J29" i="20"/>
  <c r="K28" i="20"/>
  <c r="L27" i="20"/>
  <c r="K27" i="20"/>
  <c r="J27" i="20"/>
  <c r="L26" i="20"/>
  <c r="K26" i="20"/>
  <c r="J26" i="20"/>
  <c r="L25" i="20"/>
  <c r="K25" i="20"/>
  <c r="J25" i="20"/>
  <c r="L24" i="20"/>
  <c r="K24" i="20"/>
  <c r="J24" i="20"/>
  <c r="L23" i="20"/>
  <c r="J23" i="20"/>
  <c r="L22" i="20"/>
  <c r="K22" i="20"/>
  <c r="J22" i="20"/>
  <c r="L21" i="20"/>
  <c r="K21" i="20"/>
  <c r="J21" i="20"/>
  <c r="L20" i="20"/>
  <c r="K20" i="20"/>
  <c r="J20" i="20"/>
  <c r="L19" i="20"/>
  <c r="K19" i="20"/>
  <c r="J19" i="20"/>
  <c r="K18" i="20"/>
  <c r="L18" i="20"/>
  <c r="J18" i="20"/>
  <c r="L17" i="20"/>
  <c r="K17" i="20"/>
  <c r="J17" i="20"/>
  <c r="L16" i="20"/>
  <c r="K16" i="20"/>
  <c r="J16" i="20"/>
  <c r="L15" i="20"/>
  <c r="J15" i="20"/>
  <c r="K15" i="20"/>
  <c r="L14" i="20"/>
  <c r="K14" i="20"/>
  <c r="J14" i="20"/>
  <c r="J13" i="20"/>
  <c r="K13" i="20"/>
  <c r="L12" i="20"/>
  <c r="K12" i="20"/>
  <c r="J12" i="20"/>
  <c r="L11" i="20"/>
  <c r="K11" i="20"/>
  <c r="J11" i="20"/>
  <c r="L10" i="20"/>
  <c r="K10" i="20"/>
  <c r="J10" i="20"/>
  <c r="L9" i="20"/>
  <c r="K9" i="20"/>
  <c r="J9" i="20"/>
  <c r="L8" i="20"/>
  <c r="K8" i="20"/>
  <c r="J8" i="20"/>
  <c r="L7" i="20"/>
  <c r="K7" i="20"/>
  <c r="J7" i="20"/>
  <c r="F50" i="20"/>
  <c r="E50" i="20"/>
  <c r="D50" i="20"/>
  <c r="F48" i="19"/>
  <c r="L48" i="19" s="1"/>
  <c r="E48" i="19"/>
  <c r="D48" i="19"/>
  <c r="F46" i="19"/>
  <c r="E46" i="19"/>
  <c r="D46" i="19"/>
  <c r="F43" i="19"/>
  <c r="L43" i="19" s="1"/>
  <c r="E43" i="19"/>
  <c r="D43" i="19"/>
  <c r="F37" i="19"/>
  <c r="E37" i="19"/>
  <c r="D37" i="19"/>
  <c r="F34" i="19"/>
  <c r="E34" i="19"/>
  <c r="D34" i="19"/>
  <c r="F28" i="19"/>
  <c r="E28" i="19"/>
  <c r="D28" i="19"/>
  <c r="F23" i="19"/>
  <c r="E23" i="19"/>
  <c r="D23" i="19"/>
  <c r="F18" i="19"/>
  <c r="E18" i="19"/>
  <c r="D18" i="19"/>
  <c r="F15" i="19"/>
  <c r="E15" i="19"/>
  <c r="D15" i="19"/>
  <c r="F13" i="19"/>
  <c r="E13" i="19"/>
  <c r="D13" i="19"/>
  <c r="F6" i="19"/>
  <c r="E6" i="19"/>
  <c r="D6" i="19"/>
  <c r="I48" i="19"/>
  <c r="H48" i="19"/>
  <c r="K48" i="19" s="1"/>
  <c r="G48" i="19"/>
  <c r="I46" i="19"/>
  <c r="H46" i="19"/>
  <c r="G46" i="19"/>
  <c r="I43" i="19"/>
  <c r="H43" i="19"/>
  <c r="G43" i="19"/>
  <c r="I37" i="19"/>
  <c r="H37" i="19"/>
  <c r="G37" i="19"/>
  <c r="J37" i="19" s="1"/>
  <c r="I34" i="19"/>
  <c r="H34" i="19"/>
  <c r="K34" i="19" s="1"/>
  <c r="G34" i="19"/>
  <c r="I28" i="19"/>
  <c r="H28" i="19"/>
  <c r="G28" i="19"/>
  <c r="I23" i="19"/>
  <c r="H23" i="19"/>
  <c r="G23" i="19"/>
  <c r="I18" i="19"/>
  <c r="H18" i="19"/>
  <c r="G18" i="19"/>
  <c r="I15" i="19"/>
  <c r="H15" i="19"/>
  <c r="G15" i="19"/>
  <c r="I13" i="19"/>
  <c r="I50" i="19" s="1"/>
  <c r="H13" i="19"/>
  <c r="G13" i="19"/>
  <c r="G50" i="19" s="1"/>
  <c r="I6" i="19"/>
  <c r="H6" i="19"/>
  <c r="H50" i="19" s="1"/>
  <c r="G6" i="19"/>
  <c r="L49" i="19"/>
  <c r="K49" i="19"/>
  <c r="J49" i="19"/>
  <c r="J48" i="19"/>
  <c r="L47" i="19"/>
  <c r="K47" i="19"/>
  <c r="J47" i="19"/>
  <c r="K46" i="19"/>
  <c r="L45" i="19"/>
  <c r="K45" i="19"/>
  <c r="J45" i="19"/>
  <c r="L44" i="19"/>
  <c r="K44" i="19"/>
  <c r="J44" i="19"/>
  <c r="J43" i="19"/>
  <c r="L42" i="19"/>
  <c r="K42" i="19"/>
  <c r="J42" i="19"/>
  <c r="L41" i="19"/>
  <c r="K41" i="19"/>
  <c r="J41" i="19"/>
  <c r="L40" i="19"/>
  <c r="K40" i="19"/>
  <c r="J40" i="19"/>
  <c r="L39" i="19"/>
  <c r="K39" i="19"/>
  <c r="J39" i="19"/>
  <c r="L38" i="19"/>
  <c r="K38" i="19"/>
  <c r="J38" i="19"/>
  <c r="L37" i="19"/>
  <c r="K37" i="19"/>
  <c r="L36" i="19"/>
  <c r="K36" i="19"/>
  <c r="J36" i="19"/>
  <c r="L35" i="19"/>
  <c r="K35" i="19"/>
  <c r="J35" i="19"/>
  <c r="L34" i="19"/>
  <c r="J34" i="19"/>
  <c r="L33" i="19"/>
  <c r="K33" i="19"/>
  <c r="J33" i="19"/>
  <c r="L32" i="19"/>
  <c r="K32" i="19"/>
  <c r="J32" i="19"/>
  <c r="L31" i="19"/>
  <c r="K31" i="19"/>
  <c r="J31" i="19"/>
  <c r="L30" i="19"/>
  <c r="K30" i="19"/>
  <c r="J30" i="19"/>
  <c r="L29" i="19"/>
  <c r="K29" i="19"/>
  <c r="J29" i="19"/>
  <c r="K28" i="19"/>
  <c r="L28" i="19"/>
  <c r="J28" i="19"/>
  <c r="L27" i="19"/>
  <c r="K27" i="19"/>
  <c r="J27" i="19"/>
  <c r="L26" i="19"/>
  <c r="K26" i="19"/>
  <c r="J26" i="19"/>
  <c r="L25" i="19"/>
  <c r="K25" i="19"/>
  <c r="J25" i="19"/>
  <c r="L24" i="19"/>
  <c r="K24" i="19"/>
  <c r="J24" i="19"/>
  <c r="L23" i="19"/>
  <c r="J23" i="19"/>
  <c r="K23" i="19"/>
  <c r="L22" i="19"/>
  <c r="K22" i="19"/>
  <c r="J22" i="19"/>
  <c r="L21" i="19"/>
  <c r="K21" i="19"/>
  <c r="J21" i="19"/>
  <c r="L20" i="19"/>
  <c r="K20" i="19"/>
  <c r="J20" i="19"/>
  <c r="L19" i="19"/>
  <c r="K19" i="19"/>
  <c r="J19" i="19"/>
  <c r="K18" i="19"/>
  <c r="L18" i="19"/>
  <c r="J18" i="19"/>
  <c r="L17" i="19"/>
  <c r="K17" i="19"/>
  <c r="J17" i="19"/>
  <c r="L16" i="19"/>
  <c r="K16" i="19"/>
  <c r="J16" i="19"/>
  <c r="L15" i="19"/>
  <c r="J15" i="19"/>
  <c r="K15" i="19"/>
  <c r="L14" i="19"/>
  <c r="K14" i="19"/>
  <c r="J14" i="19"/>
  <c r="L13" i="19"/>
  <c r="J13" i="19"/>
  <c r="K13" i="19"/>
  <c r="L12" i="19"/>
  <c r="K12" i="19"/>
  <c r="J12" i="19"/>
  <c r="L11" i="19"/>
  <c r="K11" i="19"/>
  <c r="J11" i="19"/>
  <c r="L10" i="19"/>
  <c r="K10" i="19"/>
  <c r="J10" i="19"/>
  <c r="L9" i="19"/>
  <c r="K9" i="19"/>
  <c r="J9" i="19"/>
  <c r="L8" i="19"/>
  <c r="K8" i="19"/>
  <c r="J8" i="19"/>
  <c r="L7" i="19"/>
  <c r="K7" i="19"/>
  <c r="J7" i="19"/>
  <c r="F50" i="19"/>
  <c r="E50" i="19"/>
  <c r="D50" i="19"/>
  <c r="F48" i="18"/>
  <c r="E48" i="18"/>
  <c r="D48" i="18"/>
  <c r="F46" i="18"/>
  <c r="E46" i="18"/>
  <c r="D46" i="18"/>
  <c r="F43" i="18"/>
  <c r="E43" i="18"/>
  <c r="D43" i="18"/>
  <c r="F37" i="18"/>
  <c r="E37" i="18"/>
  <c r="D37" i="18"/>
  <c r="F34" i="18"/>
  <c r="E34" i="18"/>
  <c r="D34" i="18"/>
  <c r="F28" i="18"/>
  <c r="E28" i="18"/>
  <c r="D28" i="18"/>
  <c r="F23" i="18"/>
  <c r="E23" i="18"/>
  <c r="D23" i="18"/>
  <c r="F18" i="18"/>
  <c r="E18" i="18"/>
  <c r="D18" i="18"/>
  <c r="F15" i="18"/>
  <c r="E15" i="18"/>
  <c r="D15" i="18"/>
  <c r="F13" i="18"/>
  <c r="E13" i="18"/>
  <c r="D13" i="18"/>
  <c r="F6" i="18"/>
  <c r="E6" i="18"/>
  <c r="D6" i="18"/>
  <c r="I48" i="18"/>
  <c r="H48" i="18"/>
  <c r="G48" i="18"/>
  <c r="I46" i="18"/>
  <c r="H46" i="18"/>
  <c r="G46" i="18"/>
  <c r="I43" i="18"/>
  <c r="H43" i="18"/>
  <c r="G43" i="18"/>
  <c r="I37" i="18"/>
  <c r="H37" i="18"/>
  <c r="G37" i="18"/>
  <c r="I34" i="18"/>
  <c r="H34" i="18"/>
  <c r="G34" i="18"/>
  <c r="I28" i="18"/>
  <c r="H28" i="18"/>
  <c r="G28" i="18"/>
  <c r="I23" i="18"/>
  <c r="H23" i="18"/>
  <c r="G23" i="18"/>
  <c r="I18" i="18"/>
  <c r="H18" i="18"/>
  <c r="G18" i="18"/>
  <c r="I15" i="18"/>
  <c r="H15" i="18"/>
  <c r="G15" i="18"/>
  <c r="I13" i="18"/>
  <c r="H13" i="18"/>
  <c r="G13" i="18"/>
  <c r="I6" i="18"/>
  <c r="I50" i="18" s="1"/>
  <c r="H6" i="18"/>
  <c r="G6" i="18"/>
  <c r="G50" i="18" s="1"/>
  <c r="L49" i="18"/>
  <c r="K49" i="18"/>
  <c r="J49" i="18"/>
  <c r="L48" i="18"/>
  <c r="K48" i="18"/>
  <c r="L47" i="18"/>
  <c r="K47" i="18"/>
  <c r="J47" i="18"/>
  <c r="L46" i="18"/>
  <c r="J46" i="18"/>
  <c r="L45" i="18"/>
  <c r="K45" i="18"/>
  <c r="J45" i="18"/>
  <c r="L44" i="18"/>
  <c r="K44" i="18"/>
  <c r="J44" i="18"/>
  <c r="K43" i="18"/>
  <c r="L43" i="18"/>
  <c r="J43" i="18"/>
  <c r="L42" i="18"/>
  <c r="K42" i="18"/>
  <c r="J42" i="18"/>
  <c r="L41" i="18"/>
  <c r="K41" i="18"/>
  <c r="J41" i="18"/>
  <c r="L40" i="18"/>
  <c r="K40" i="18"/>
  <c r="J40" i="18"/>
  <c r="L39" i="18"/>
  <c r="K39" i="18"/>
  <c r="J39" i="18"/>
  <c r="L38" i="18"/>
  <c r="K38" i="18"/>
  <c r="J38" i="18"/>
  <c r="K37" i="18"/>
  <c r="L37" i="18"/>
  <c r="J37" i="18"/>
  <c r="L36" i="18"/>
  <c r="K36" i="18"/>
  <c r="J36" i="18"/>
  <c r="L35" i="18"/>
  <c r="K35" i="18"/>
  <c r="J35" i="18"/>
  <c r="L34" i="18"/>
  <c r="K34" i="18"/>
  <c r="L33" i="18"/>
  <c r="K33" i="18"/>
  <c r="J33" i="18"/>
  <c r="L32" i="18"/>
  <c r="K32" i="18"/>
  <c r="J32" i="18"/>
  <c r="L31" i="18"/>
  <c r="K31" i="18"/>
  <c r="J31" i="18"/>
  <c r="L30" i="18"/>
  <c r="K30" i="18"/>
  <c r="J30" i="18"/>
  <c r="L29" i="18"/>
  <c r="K29" i="18"/>
  <c r="J29" i="18"/>
  <c r="L28" i="18"/>
  <c r="J28" i="18"/>
  <c r="L27" i="18"/>
  <c r="K27" i="18"/>
  <c r="J27" i="18"/>
  <c r="L26" i="18"/>
  <c r="K26" i="18"/>
  <c r="J26" i="18"/>
  <c r="L25" i="18"/>
  <c r="K25" i="18"/>
  <c r="J25" i="18"/>
  <c r="L24" i="18"/>
  <c r="K24" i="18"/>
  <c r="J24" i="18"/>
  <c r="K23" i="18"/>
  <c r="L23" i="18"/>
  <c r="J23" i="18"/>
  <c r="L22" i="18"/>
  <c r="K22" i="18"/>
  <c r="J22" i="18"/>
  <c r="L21" i="18"/>
  <c r="K21" i="18"/>
  <c r="J21" i="18"/>
  <c r="L20" i="18"/>
  <c r="K20" i="18"/>
  <c r="J20" i="18"/>
  <c r="L19" i="18"/>
  <c r="K19" i="18"/>
  <c r="J19" i="18"/>
  <c r="L18" i="18"/>
  <c r="J18" i="18"/>
  <c r="K18" i="18"/>
  <c r="L17" i="18"/>
  <c r="K17" i="18"/>
  <c r="J17" i="18"/>
  <c r="L16" i="18"/>
  <c r="K16" i="18"/>
  <c r="J16" i="18"/>
  <c r="K15" i="18"/>
  <c r="L14" i="18"/>
  <c r="K14" i="18"/>
  <c r="J14" i="18"/>
  <c r="L13" i="18"/>
  <c r="J13" i="18"/>
  <c r="L12" i="18"/>
  <c r="K12" i="18"/>
  <c r="J12" i="18"/>
  <c r="L11" i="18"/>
  <c r="K11" i="18"/>
  <c r="J11" i="18"/>
  <c r="L10" i="18"/>
  <c r="K10" i="18"/>
  <c r="J10" i="18"/>
  <c r="L9" i="18"/>
  <c r="K9" i="18"/>
  <c r="J9" i="18"/>
  <c r="L8" i="18"/>
  <c r="K8" i="18"/>
  <c r="J8" i="18"/>
  <c r="L7" i="18"/>
  <c r="K7" i="18"/>
  <c r="J7" i="18"/>
  <c r="J6" i="18"/>
  <c r="F50" i="18"/>
  <c r="E50" i="18"/>
  <c r="D50" i="18"/>
  <c r="F48" i="12"/>
  <c r="E48" i="12"/>
  <c r="D48" i="12"/>
  <c r="F46" i="12"/>
  <c r="E46" i="12"/>
  <c r="D46" i="12"/>
  <c r="F43" i="12"/>
  <c r="E43" i="12"/>
  <c r="D43" i="12"/>
  <c r="F37" i="12"/>
  <c r="E37" i="12"/>
  <c r="D37" i="12"/>
  <c r="F34" i="12"/>
  <c r="E34" i="12"/>
  <c r="D34" i="12"/>
  <c r="F28" i="12"/>
  <c r="E28" i="12"/>
  <c r="D28" i="12"/>
  <c r="F23" i="12"/>
  <c r="E23" i="12"/>
  <c r="D23" i="12"/>
  <c r="F18" i="12"/>
  <c r="E18" i="12"/>
  <c r="D18" i="12"/>
  <c r="F15" i="12"/>
  <c r="E15" i="12"/>
  <c r="D15" i="12"/>
  <c r="F13" i="12"/>
  <c r="E13" i="12"/>
  <c r="D13" i="12"/>
  <c r="F6" i="12"/>
  <c r="E6" i="12"/>
  <c r="D6" i="12"/>
  <c r="I48" i="12"/>
  <c r="H48" i="12"/>
  <c r="G48" i="12"/>
  <c r="I46" i="12"/>
  <c r="H46" i="12"/>
  <c r="G46" i="12"/>
  <c r="I43" i="12"/>
  <c r="H43" i="12"/>
  <c r="G43" i="12"/>
  <c r="I37" i="12"/>
  <c r="H37" i="12"/>
  <c r="G37" i="12"/>
  <c r="I34" i="12"/>
  <c r="H34" i="12"/>
  <c r="G34" i="12"/>
  <c r="I28" i="12"/>
  <c r="H28" i="12"/>
  <c r="G28" i="12"/>
  <c r="I23" i="12"/>
  <c r="H23" i="12"/>
  <c r="G23" i="12"/>
  <c r="I18" i="12"/>
  <c r="H18" i="12"/>
  <c r="G18" i="12"/>
  <c r="I15" i="12"/>
  <c r="H15" i="12"/>
  <c r="G15" i="12"/>
  <c r="I13" i="12"/>
  <c r="H13" i="12"/>
  <c r="G13" i="12"/>
  <c r="I6" i="12"/>
  <c r="I50" i="12" s="1"/>
  <c r="H6" i="12"/>
  <c r="H50" i="12" s="1"/>
  <c r="G6" i="12"/>
  <c r="G50" i="12" s="1"/>
  <c r="I48" i="17"/>
  <c r="H48" i="17"/>
  <c r="G48" i="17"/>
  <c r="I46" i="17"/>
  <c r="H46" i="17"/>
  <c r="G46" i="17"/>
  <c r="I43" i="17"/>
  <c r="H43" i="17"/>
  <c r="G43" i="17"/>
  <c r="I37" i="17"/>
  <c r="H37" i="17"/>
  <c r="G37" i="17"/>
  <c r="I34" i="17"/>
  <c r="H34" i="17"/>
  <c r="G34" i="17"/>
  <c r="I28" i="17"/>
  <c r="H28" i="17"/>
  <c r="G28" i="17"/>
  <c r="I23" i="17"/>
  <c r="H23" i="17"/>
  <c r="G23" i="17"/>
  <c r="I18" i="17"/>
  <c r="H18" i="17"/>
  <c r="G18" i="17"/>
  <c r="I15" i="17"/>
  <c r="H15" i="17"/>
  <c r="G15" i="17"/>
  <c r="I13" i="17"/>
  <c r="I50" i="17" s="1"/>
  <c r="H13" i="17"/>
  <c r="G13" i="17"/>
  <c r="G50" i="17" s="1"/>
  <c r="I6" i="17"/>
  <c r="H6" i="17"/>
  <c r="H50" i="17" s="1"/>
  <c r="K50" i="17" s="1"/>
  <c r="G6" i="17"/>
  <c r="D50" i="17"/>
  <c r="E50" i="17"/>
  <c r="F50" i="17"/>
  <c r="F48" i="17"/>
  <c r="E48" i="17"/>
  <c r="D48" i="17"/>
  <c r="F46" i="17"/>
  <c r="E46" i="17"/>
  <c r="D46" i="17"/>
  <c r="F43" i="17"/>
  <c r="E43" i="17"/>
  <c r="D43" i="17"/>
  <c r="F37" i="17"/>
  <c r="E37" i="17"/>
  <c r="D37" i="17"/>
  <c r="F34" i="17"/>
  <c r="E34" i="17"/>
  <c r="D34" i="17"/>
  <c r="F28" i="17"/>
  <c r="E28" i="17"/>
  <c r="D28" i="17"/>
  <c r="F23" i="17"/>
  <c r="E23" i="17"/>
  <c r="D23" i="17"/>
  <c r="F18" i="17"/>
  <c r="E18" i="17"/>
  <c r="D18" i="17"/>
  <c r="F15" i="17"/>
  <c r="E15" i="17"/>
  <c r="D15" i="17"/>
  <c r="F13" i="17"/>
  <c r="E13" i="17"/>
  <c r="D13" i="17"/>
  <c r="F6" i="17"/>
  <c r="E6" i="17"/>
  <c r="D6" i="17"/>
  <c r="J50" i="16"/>
  <c r="K50" i="16"/>
  <c r="L50" i="16"/>
  <c r="E50" i="16"/>
  <c r="F50" i="16"/>
  <c r="D50" i="16"/>
  <c r="F48" i="16"/>
  <c r="L48" i="16" s="1"/>
  <c r="E48" i="16"/>
  <c r="D48" i="16"/>
  <c r="F46" i="16"/>
  <c r="E46" i="16"/>
  <c r="K46" i="16" s="1"/>
  <c r="D46" i="16"/>
  <c r="F43" i="16"/>
  <c r="L43" i="16" s="1"/>
  <c r="E43" i="16"/>
  <c r="D43" i="16"/>
  <c r="F37" i="16"/>
  <c r="E37" i="16"/>
  <c r="K37" i="16" s="1"/>
  <c r="D37" i="16"/>
  <c r="F34" i="16"/>
  <c r="L34" i="16" s="1"/>
  <c r="E34" i="16"/>
  <c r="D34" i="16"/>
  <c r="F28" i="16"/>
  <c r="E28" i="16"/>
  <c r="D28" i="16"/>
  <c r="F23" i="16"/>
  <c r="E23" i="16"/>
  <c r="D23" i="16"/>
  <c r="F18" i="16"/>
  <c r="E18" i="16"/>
  <c r="D18" i="16"/>
  <c r="F15" i="16"/>
  <c r="E15" i="16"/>
  <c r="D15" i="16"/>
  <c r="F13" i="16"/>
  <c r="E13" i="16"/>
  <c r="K13" i="16" s="1"/>
  <c r="D13" i="16"/>
  <c r="F6" i="16"/>
  <c r="E6" i="16"/>
  <c r="D6" i="16"/>
  <c r="I48" i="16"/>
  <c r="H48" i="16"/>
  <c r="G48" i="16"/>
  <c r="I46" i="16"/>
  <c r="H46" i="16"/>
  <c r="G46" i="16"/>
  <c r="I43" i="16"/>
  <c r="H43" i="16"/>
  <c r="G43" i="16"/>
  <c r="I37" i="16"/>
  <c r="H37" i="16"/>
  <c r="G37" i="16"/>
  <c r="I34" i="16"/>
  <c r="H34" i="16"/>
  <c r="G34" i="16"/>
  <c r="I28" i="16"/>
  <c r="H28" i="16"/>
  <c r="G28" i="16"/>
  <c r="I23" i="16"/>
  <c r="H23" i="16"/>
  <c r="G23" i="16"/>
  <c r="I18" i="16"/>
  <c r="H18" i="16"/>
  <c r="G18" i="16"/>
  <c r="I15" i="16"/>
  <c r="H15" i="16"/>
  <c r="G15" i="16"/>
  <c r="I13" i="16"/>
  <c r="H13" i="16"/>
  <c r="H50" i="16" s="1"/>
  <c r="G13" i="16"/>
  <c r="I6" i="16"/>
  <c r="I50" i="16" s="1"/>
  <c r="H6" i="16"/>
  <c r="G6" i="16"/>
  <c r="G50" i="16" s="1"/>
  <c r="I48" i="14"/>
  <c r="H48" i="14"/>
  <c r="G48" i="14"/>
  <c r="I46" i="14"/>
  <c r="H46" i="14"/>
  <c r="G46" i="14"/>
  <c r="I43" i="14"/>
  <c r="H43" i="14"/>
  <c r="G43" i="14"/>
  <c r="I37" i="14"/>
  <c r="H37" i="14"/>
  <c r="G37" i="14"/>
  <c r="I34" i="14"/>
  <c r="H34" i="14"/>
  <c r="G34" i="14"/>
  <c r="I28" i="14"/>
  <c r="H28" i="14"/>
  <c r="G28" i="14"/>
  <c r="I23" i="14"/>
  <c r="H23" i="14"/>
  <c r="G23" i="14"/>
  <c r="I18" i="14"/>
  <c r="H18" i="14"/>
  <c r="G18" i="14"/>
  <c r="I15" i="14"/>
  <c r="H15" i="14"/>
  <c r="G15" i="14"/>
  <c r="I13" i="14"/>
  <c r="H13" i="14"/>
  <c r="G13" i="14"/>
  <c r="I6" i="14"/>
  <c r="H6" i="14"/>
  <c r="G6" i="14"/>
  <c r="L49" i="17"/>
  <c r="K49" i="17"/>
  <c r="J49" i="17"/>
  <c r="K48" i="17"/>
  <c r="L48" i="17"/>
  <c r="J48" i="17"/>
  <c r="L47" i="17"/>
  <c r="K47" i="17"/>
  <c r="J47" i="17"/>
  <c r="K46" i="17"/>
  <c r="L46" i="17"/>
  <c r="J46" i="17"/>
  <c r="L45" i="17"/>
  <c r="K45" i="17"/>
  <c r="J45" i="17"/>
  <c r="L44" i="17"/>
  <c r="K44" i="17"/>
  <c r="J44" i="17"/>
  <c r="L43" i="17"/>
  <c r="J43" i="17"/>
  <c r="K43" i="17"/>
  <c r="L42" i="17"/>
  <c r="K42" i="17"/>
  <c r="J42" i="17"/>
  <c r="L41" i="17"/>
  <c r="K41" i="17"/>
  <c r="J41" i="17"/>
  <c r="L40" i="17"/>
  <c r="K40" i="17"/>
  <c r="J40" i="17"/>
  <c r="L39" i="17"/>
  <c r="K39" i="17"/>
  <c r="J39" i="17"/>
  <c r="L38" i="17"/>
  <c r="K38" i="17"/>
  <c r="J38" i="17"/>
  <c r="L37" i="17"/>
  <c r="J37" i="17"/>
  <c r="K37" i="17"/>
  <c r="L36" i="17"/>
  <c r="K36" i="17"/>
  <c r="J36" i="17"/>
  <c r="L35" i="17"/>
  <c r="K35" i="17"/>
  <c r="J35" i="17"/>
  <c r="K34" i="17"/>
  <c r="L34" i="17"/>
  <c r="J34" i="17"/>
  <c r="L33" i="17"/>
  <c r="K33" i="17"/>
  <c r="J33" i="17"/>
  <c r="L32" i="17"/>
  <c r="K32" i="17"/>
  <c r="J32" i="17"/>
  <c r="L31" i="17"/>
  <c r="K31" i="17"/>
  <c r="J31" i="17"/>
  <c r="L30" i="17"/>
  <c r="K30" i="17"/>
  <c r="J30" i="17"/>
  <c r="L29" i="17"/>
  <c r="K29" i="17"/>
  <c r="J29" i="17"/>
  <c r="K28" i="17"/>
  <c r="L28" i="17"/>
  <c r="J28" i="17"/>
  <c r="L27" i="17"/>
  <c r="K27" i="17"/>
  <c r="J27" i="17"/>
  <c r="L26" i="17"/>
  <c r="K26" i="17"/>
  <c r="J26" i="17"/>
  <c r="L25" i="17"/>
  <c r="K25" i="17"/>
  <c r="J25" i="17"/>
  <c r="L24" i="17"/>
  <c r="K24" i="17"/>
  <c r="J24" i="17"/>
  <c r="L23" i="17"/>
  <c r="J23" i="17"/>
  <c r="K23" i="17"/>
  <c r="L22" i="17"/>
  <c r="K22" i="17"/>
  <c r="J22" i="17"/>
  <c r="L21" i="17"/>
  <c r="K21" i="17"/>
  <c r="J21" i="17"/>
  <c r="L20" i="17"/>
  <c r="K20" i="17"/>
  <c r="J20" i="17"/>
  <c r="L19" i="17"/>
  <c r="K19" i="17"/>
  <c r="J19" i="17"/>
  <c r="K18" i="17"/>
  <c r="L18" i="17"/>
  <c r="J18" i="17"/>
  <c r="L17" i="17"/>
  <c r="K17" i="17"/>
  <c r="J17" i="17"/>
  <c r="L16" i="17"/>
  <c r="K16" i="17"/>
  <c r="J16" i="17"/>
  <c r="L15" i="17"/>
  <c r="J15" i="17"/>
  <c r="K15" i="17"/>
  <c r="L14" i="17"/>
  <c r="K14" i="17"/>
  <c r="J14" i="17"/>
  <c r="L13" i="17"/>
  <c r="J13" i="17"/>
  <c r="K13" i="17"/>
  <c r="L12" i="17"/>
  <c r="K12" i="17"/>
  <c r="J12" i="17"/>
  <c r="L11" i="17"/>
  <c r="K11" i="17"/>
  <c r="J11" i="17"/>
  <c r="L10" i="17"/>
  <c r="K10" i="17"/>
  <c r="J10" i="17"/>
  <c r="L9" i="17"/>
  <c r="K9" i="17"/>
  <c r="J9" i="17"/>
  <c r="L8" i="17"/>
  <c r="K8" i="17"/>
  <c r="J8" i="17"/>
  <c r="L7" i="17"/>
  <c r="K7" i="17"/>
  <c r="J7" i="17"/>
  <c r="L49" i="16"/>
  <c r="K49" i="16"/>
  <c r="J49" i="16"/>
  <c r="J48" i="16"/>
  <c r="K48" i="16"/>
  <c r="L47" i="16"/>
  <c r="K47" i="16"/>
  <c r="J47" i="16"/>
  <c r="L46" i="16"/>
  <c r="J46" i="16"/>
  <c r="L45" i="16"/>
  <c r="K45" i="16"/>
  <c r="J45" i="16"/>
  <c r="L44" i="16"/>
  <c r="K44" i="16"/>
  <c r="J44" i="16"/>
  <c r="K43" i="16"/>
  <c r="J43" i="16"/>
  <c r="L42" i="16"/>
  <c r="K42" i="16"/>
  <c r="J42" i="16"/>
  <c r="L41" i="16"/>
  <c r="K41" i="16"/>
  <c r="J41" i="16"/>
  <c r="L40" i="16"/>
  <c r="K40" i="16"/>
  <c r="J40" i="16"/>
  <c r="L39" i="16"/>
  <c r="K39" i="16"/>
  <c r="J39" i="16"/>
  <c r="L38" i="16"/>
  <c r="K38" i="16"/>
  <c r="J38" i="16"/>
  <c r="L37" i="16"/>
  <c r="J37" i="16"/>
  <c r="L36" i="16"/>
  <c r="K36" i="16"/>
  <c r="J36" i="16"/>
  <c r="L35" i="16"/>
  <c r="K35" i="16"/>
  <c r="J35" i="16"/>
  <c r="J34" i="16"/>
  <c r="K34" i="16"/>
  <c r="L33" i="16"/>
  <c r="K33" i="16"/>
  <c r="J33" i="16"/>
  <c r="L32" i="16"/>
  <c r="K32" i="16"/>
  <c r="J32" i="16"/>
  <c r="L31" i="16"/>
  <c r="K31" i="16"/>
  <c r="J31" i="16"/>
  <c r="L30" i="16"/>
  <c r="K30" i="16"/>
  <c r="J30" i="16"/>
  <c r="L29" i="16"/>
  <c r="K29" i="16"/>
  <c r="J29" i="16"/>
  <c r="L28" i="16"/>
  <c r="K28" i="16"/>
  <c r="J28" i="16"/>
  <c r="L27" i="16"/>
  <c r="K27" i="16"/>
  <c r="J27" i="16"/>
  <c r="L26" i="16"/>
  <c r="K26" i="16"/>
  <c r="J26" i="16"/>
  <c r="L25" i="16"/>
  <c r="K25" i="16"/>
  <c r="J25" i="16"/>
  <c r="L24" i="16"/>
  <c r="K24" i="16"/>
  <c r="J24" i="16"/>
  <c r="L23" i="16"/>
  <c r="K23" i="16"/>
  <c r="J23" i="16"/>
  <c r="L22" i="16"/>
  <c r="K22" i="16"/>
  <c r="J22" i="16"/>
  <c r="L21" i="16"/>
  <c r="K21" i="16"/>
  <c r="J21" i="16"/>
  <c r="L20" i="16"/>
  <c r="K20" i="16"/>
  <c r="J20" i="16"/>
  <c r="L19" i="16"/>
  <c r="K19" i="16"/>
  <c r="J19" i="16"/>
  <c r="L18" i="16"/>
  <c r="K18" i="16"/>
  <c r="J18" i="16"/>
  <c r="L17" i="16"/>
  <c r="K17" i="16"/>
  <c r="J17" i="16"/>
  <c r="L16" i="16"/>
  <c r="K16" i="16"/>
  <c r="J16" i="16"/>
  <c r="L15" i="16"/>
  <c r="K15" i="16"/>
  <c r="J15" i="16"/>
  <c r="L14" i="16"/>
  <c r="K14" i="16"/>
  <c r="J14" i="16"/>
  <c r="L13" i="16"/>
  <c r="J13" i="16"/>
  <c r="L12" i="16"/>
  <c r="K12" i="16"/>
  <c r="J12" i="16"/>
  <c r="L11" i="16"/>
  <c r="K11" i="16"/>
  <c r="J11" i="16"/>
  <c r="L10" i="16"/>
  <c r="K10" i="16"/>
  <c r="J10" i="16"/>
  <c r="L9" i="16"/>
  <c r="K9" i="16"/>
  <c r="J9" i="16"/>
  <c r="L8" i="16"/>
  <c r="K8" i="16"/>
  <c r="J8" i="16"/>
  <c r="L7" i="16"/>
  <c r="K7" i="16"/>
  <c r="J7" i="16"/>
  <c r="J6" i="16"/>
  <c r="E50" i="12"/>
  <c r="F50" i="12"/>
  <c r="D50" i="12"/>
  <c r="L47" i="12"/>
  <c r="L48" i="12"/>
  <c r="L49" i="12"/>
  <c r="K47" i="12"/>
  <c r="K48" i="12"/>
  <c r="K49" i="12"/>
  <c r="J47" i="12"/>
  <c r="J48" i="12"/>
  <c r="J49" i="12"/>
  <c r="I50" i="14"/>
  <c r="G50" i="14"/>
  <c r="H50" i="14"/>
  <c r="E50" i="14"/>
  <c r="F50" i="14"/>
  <c r="D50" i="14"/>
  <c r="L48" i="13"/>
  <c r="L49" i="13"/>
  <c r="L50" i="13"/>
  <c r="K48" i="13"/>
  <c r="K49" i="13"/>
  <c r="K50" i="13"/>
  <c r="J47" i="13"/>
  <c r="J48" i="13"/>
  <c r="J49" i="13"/>
  <c r="J50" i="13"/>
  <c r="G50" i="13"/>
  <c r="H50" i="13"/>
  <c r="I50" i="13"/>
  <c r="E50" i="13"/>
  <c r="F50" i="13"/>
  <c r="D50" i="13"/>
  <c r="F48" i="13"/>
  <c r="E48" i="13"/>
  <c r="D48" i="13"/>
  <c r="F46" i="13"/>
  <c r="E46" i="13"/>
  <c r="D46" i="13"/>
  <c r="F43" i="13"/>
  <c r="E43" i="13"/>
  <c r="D43" i="13"/>
  <c r="F37" i="13"/>
  <c r="E37" i="13"/>
  <c r="D37" i="13"/>
  <c r="F34" i="13"/>
  <c r="E34" i="13"/>
  <c r="D34" i="13"/>
  <c r="F28" i="13"/>
  <c r="E28" i="13"/>
  <c r="D28" i="13"/>
  <c r="F23" i="13"/>
  <c r="E23" i="13"/>
  <c r="D23" i="13"/>
  <c r="F18" i="13"/>
  <c r="E18" i="13"/>
  <c r="D18" i="13"/>
  <c r="F15" i="13"/>
  <c r="E15" i="13"/>
  <c r="D15" i="13"/>
  <c r="F13" i="13"/>
  <c r="E13" i="13"/>
  <c r="D13" i="13"/>
  <c r="F6" i="13"/>
  <c r="E6" i="13"/>
  <c r="D6" i="13"/>
  <c r="I48" i="13"/>
  <c r="H48" i="13"/>
  <c r="G48" i="13"/>
  <c r="I46" i="13"/>
  <c r="H46" i="13"/>
  <c r="G46" i="13"/>
  <c r="I43" i="13"/>
  <c r="H43" i="13"/>
  <c r="G43" i="13"/>
  <c r="I37" i="13"/>
  <c r="H37" i="13"/>
  <c r="G37" i="13"/>
  <c r="I34" i="13"/>
  <c r="H34" i="13"/>
  <c r="G34" i="13"/>
  <c r="I28" i="13"/>
  <c r="H28" i="13"/>
  <c r="G28" i="13"/>
  <c r="I23" i="13"/>
  <c r="H23" i="13"/>
  <c r="G23" i="13"/>
  <c r="I18" i="13"/>
  <c r="H18" i="13"/>
  <c r="G18" i="13"/>
  <c r="I15" i="13"/>
  <c r="H15" i="13"/>
  <c r="G15" i="13"/>
  <c r="I13" i="13"/>
  <c r="H13" i="13"/>
  <c r="G13" i="13"/>
  <c r="I6" i="13"/>
  <c r="H6" i="13"/>
  <c r="G6" i="13"/>
  <c r="L7" i="14"/>
  <c r="L8" i="14"/>
  <c r="L9" i="14"/>
  <c r="L10" i="14"/>
  <c r="L11" i="14"/>
  <c r="L12" i="14"/>
  <c r="L14" i="14"/>
  <c r="L16" i="14"/>
  <c r="L17" i="14"/>
  <c r="L19" i="14"/>
  <c r="L20" i="14"/>
  <c r="L21" i="14"/>
  <c r="L22" i="14"/>
  <c r="L24" i="14"/>
  <c r="L25" i="14"/>
  <c r="L26" i="14"/>
  <c r="L27" i="14"/>
  <c r="L29" i="14"/>
  <c r="L30" i="14"/>
  <c r="L31" i="14"/>
  <c r="L32" i="14"/>
  <c r="L33" i="14"/>
  <c r="L35" i="14"/>
  <c r="L36" i="14"/>
  <c r="L38" i="14"/>
  <c r="L39" i="14"/>
  <c r="L40" i="14"/>
  <c r="L41" i="14"/>
  <c r="L42" i="14"/>
  <c r="L44" i="14"/>
  <c r="L45" i="14"/>
  <c r="L47" i="14"/>
  <c r="L49" i="14"/>
  <c r="K7" i="14"/>
  <c r="K8" i="14"/>
  <c r="K9" i="14"/>
  <c r="K10" i="14"/>
  <c r="K11" i="14"/>
  <c r="K12" i="14"/>
  <c r="K14" i="14"/>
  <c r="K16" i="14"/>
  <c r="K17" i="14"/>
  <c r="K19" i="14"/>
  <c r="K20" i="14"/>
  <c r="K21" i="14"/>
  <c r="K22" i="14"/>
  <c r="K24" i="14"/>
  <c r="K25" i="14"/>
  <c r="K26" i="14"/>
  <c r="K27" i="14"/>
  <c r="K29" i="14"/>
  <c r="K30" i="14"/>
  <c r="K31" i="14"/>
  <c r="K32" i="14"/>
  <c r="K33" i="14"/>
  <c r="K35" i="14"/>
  <c r="K36" i="14"/>
  <c r="K38" i="14"/>
  <c r="K39" i="14"/>
  <c r="K40" i="14"/>
  <c r="K41" i="14"/>
  <c r="K42" i="14"/>
  <c r="K44" i="14"/>
  <c r="K45" i="14"/>
  <c r="K47" i="14"/>
  <c r="K49" i="14"/>
  <c r="J7" i="14"/>
  <c r="J8" i="14"/>
  <c r="J9" i="14"/>
  <c r="J10" i="14"/>
  <c r="J11" i="14"/>
  <c r="J12" i="14"/>
  <c r="J14" i="14"/>
  <c r="J16" i="14"/>
  <c r="J17" i="14"/>
  <c r="J19" i="14"/>
  <c r="J20" i="14"/>
  <c r="J21" i="14"/>
  <c r="J22" i="14"/>
  <c r="J24" i="14"/>
  <c r="J25" i="14"/>
  <c r="J26" i="14"/>
  <c r="J27" i="14"/>
  <c r="J29" i="14"/>
  <c r="J30" i="14"/>
  <c r="J31" i="14"/>
  <c r="J32" i="14"/>
  <c r="J33" i="14"/>
  <c r="J35" i="14"/>
  <c r="J36" i="14"/>
  <c r="J38" i="14"/>
  <c r="J39" i="14"/>
  <c r="J40" i="14"/>
  <c r="J41" i="14"/>
  <c r="J42" i="14"/>
  <c r="J44" i="14"/>
  <c r="J45" i="14"/>
  <c r="J47" i="14"/>
  <c r="J49" i="14"/>
  <c r="F48" i="14"/>
  <c r="E48" i="14"/>
  <c r="D48" i="14"/>
  <c r="F46" i="14"/>
  <c r="E46" i="14"/>
  <c r="D46" i="14"/>
  <c r="F43" i="14"/>
  <c r="E43" i="14"/>
  <c r="D43" i="14"/>
  <c r="J43" i="14" s="1"/>
  <c r="F37" i="14"/>
  <c r="E37" i="14"/>
  <c r="K37" i="14" s="1"/>
  <c r="D37" i="14"/>
  <c r="F34" i="14"/>
  <c r="E34" i="14"/>
  <c r="D34" i="14"/>
  <c r="F28" i="14"/>
  <c r="E28" i="14"/>
  <c r="D28" i="14"/>
  <c r="F23" i="14"/>
  <c r="E23" i="14"/>
  <c r="D23" i="14"/>
  <c r="J23" i="14" s="1"/>
  <c r="F18" i="14"/>
  <c r="E18" i="14"/>
  <c r="D18" i="14"/>
  <c r="F15" i="14"/>
  <c r="E15" i="14"/>
  <c r="D15" i="14"/>
  <c r="J15" i="14" s="1"/>
  <c r="F13" i="14"/>
  <c r="E13" i="14"/>
  <c r="D13" i="14"/>
  <c r="F6" i="14"/>
  <c r="E6" i="14"/>
  <c r="D6" i="14"/>
  <c r="L6" i="14"/>
  <c r="L48" i="14"/>
  <c r="K48" i="14"/>
  <c r="J48" i="14"/>
  <c r="L46" i="14"/>
  <c r="K46" i="14"/>
  <c r="J46" i="14"/>
  <c r="L43" i="14"/>
  <c r="K43" i="14"/>
  <c r="L37" i="14"/>
  <c r="J37" i="14"/>
  <c r="L34" i="14"/>
  <c r="K34" i="14"/>
  <c r="J34" i="14"/>
  <c r="L28" i="14"/>
  <c r="K28" i="14"/>
  <c r="J28" i="14"/>
  <c r="L23" i="14"/>
  <c r="K23" i="14"/>
  <c r="L18" i="14"/>
  <c r="K18" i="14"/>
  <c r="J18" i="14"/>
  <c r="L15" i="14"/>
  <c r="K15" i="14"/>
  <c r="L13" i="14"/>
  <c r="K13" i="14"/>
  <c r="J13" i="14"/>
  <c r="K6" i="14"/>
  <c r="K51" i="27" l="1"/>
  <c r="J6" i="27"/>
  <c r="J51" i="27" s="1"/>
  <c r="L6" i="27"/>
  <c r="L51" i="27" s="1"/>
  <c r="J50" i="27"/>
  <c r="K51" i="26"/>
  <c r="J6" i="26"/>
  <c r="J51" i="26" s="1"/>
  <c r="L6" i="26"/>
  <c r="L51" i="26" s="1"/>
  <c r="J50" i="26"/>
  <c r="E51" i="26"/>
  <c r="J13" i="25"/>
  <c r="J51" i="25" s="1"/>
  <c r="L13" i="25"/>
  <c r="L51" i="25"/>
  <c r="K6" i="25"/>
  <c r="K51" i="25" s="1"/>
  <c r="K43" i="24"/>
  <c r="J46" i="24"/>
  <c r="L46" i="24"/>
  <c r="K6" i="24"/>
  <c r="J6" i="24"/>
  <c r="J50" i="24" s="1"/>
  <c r="L6" i="24"/>
  <c r="K13" i="23"/>
  <c r="J34" i="23"/>
  <c r="L34" i="23"/>
  <c r="J48" i="23"/>
  <c r="L48" i="23"/>
  <c r="K6" i="23"/>
  <c r="J6" i="23"/>
  <c r="J50" i="23" s="1"/>
  <c r="L6" i="23"/>
  <c r="J50" i="22"/>
  <c r="L50" i="22"/>
  <c r="K6" i="22"/>
  <c r="K50" i="22" s="1"/>
  <c r="K43" i="21"/>
  <c r="J46" i="21"/>
  <c r="L46" i="21"/>
  <c r="K6" i="21"/>
  <c r="J6" i="21"/>
  <c r="J50" i="21" s="1"/>
  <c r="L6" i="21"/>
  <c r="L13" i="20"/>
  <c r="K23" i="20"/>
  <c r="J28" i="20"/>
  <c r="L28" i="20"/>
  <c r="K43" i="20"/>
  <c r="J46" i="20"/>
  <c r="L46" i="20"/>
  <c r="K6" i="20"/>
  <c r="J6" i="20"/>
  <c r="J50" i="20" s="1"/>
  <c r="L6" i="20"/>
  <c r="K43" i="19"/>
  <c r="J46" i="19"/>
  <c r="L46" i="19"/>
  <c r="K6" i="19"/>
  <c r="J6" i="19"/>
  <c r="J50" i="19" s="1"/>
  <c r="L6" i="19"/>
  <c r="K13" i="18"/>
  <c r="J34" i="18"/>
  <c r="J48" i="18"/>
  <c r="J50" i="18" s="1"/>
  <c r="H50" i="18"/>
  <c r="L6" i="18"/>
  <c r="J15" i="18"/>
  <c r="L15" i="18"/>
  <c r="K28" i="18"/>
  <c r="K46" i="18"/>
  <c r="L50" i="18"/>
  <c r="K6" i="18"/>
  <c r="L6" i="16"/>
  <c r="L50" i="14"/>
  <c r="K50" i="14"/>
  <c r="J50" i="17"/>
  <c r="L50" i="17"/>
  <c r="K6" i="17"/>
  <c r="J6" i="17"/>
  <c r="L6" i="17"/>
  <c r="K6" i="16"/>
  <c r="J6" i="14"/>
  <c r="J50" i="14" s="1"/>
  <c r="L46" i="13"/>
  <c r="K46" i="13"/>
  <c r="J46" i="13"/>
  <c r="L45" i="13"/>
  <c r="J45" i="13"/>
  <c r="L44" i="13"/>
  <c r="K44" i="13"/>
  <c r="J44" i="13"/>
  <c r="K43" i="13"/>
  <c r="L43" i="13"/>
  <c r="L42" i="13"/>
  <c r="K42" i="13"/>
  <c r="J42" i="13"/>
  <c r="L41" i="13"/>
  <c r="K41" i="13"/>
  <c r="J41" i="13"/>
  <c r="L40" i="13"/>
  <c r="K40" i="13"/>
  <c r="J40" i="13"/>
  <c r="L39" i="13"/>
  <c r="K39" i="13"/>
  <c r="J39" i="13"/>
  <c r="L38" i="13"/>
  <c r="K38" i="13"/>
  <c r="J38" i="13"/>
  <c r="L37" i="13"/>
  <c r="J37" i="13"/>
  <c r="L36" i="13"/>
  <c r="K36" i="13"/>
  <c r="J36" i="13"/>
  <c r="L35" i="13"/>
  <c r="K35" i="13"/>
  <c r="J35" i="13"/>
  <c r="J34" i="13"/>
  <c r="K34" i="13"/>
  <c r="L33" i="13"/>
  <c r="K33" i="13"/>
  <c r="J33" i="13"/>
  <c r="L32" i="13"/>
  <c r="K32" i="13"/>
  <c r="J32" i="13"/>
  <c r="L31" i="13"/>
  <c r="K31" i="13"/>
  <c r="J31" i="13"/>
  <c r="L30" i="13"/>
  <c r="K30" i="13"/>
  <c r="J30" i="13"/>
  <c r="K29" i="13"/>
  <c r="L29" i="13"/>
  <c r="J29" i="13"/>
  <c r="L28" i="13"/>
  <c r="K28" i="13"/>
  <c r="J28" i="13"/>
  <c r="L27" i="13"/>
  <c r="K27" i="13"/>
  <c r="J27" i="13"/>
  <c r="L26" i="13"/>
  <c r="K26" i="13"/>
  <c r="J26" i="13"/>
  <c r="L25" i="13"/>
  <c r="K25" i="13"/>
  <c r="J25" i="13"/>
  <c r="K24" i="13"/>
  <c r="L23" i="13"/>
  <c r="K23" i="13"/>
  <c r="J23" i="13"/>
  <c r="L22" i="13"/>
  <c r="K22" i="13"/>
  <c r="J22" i="13"/>
  <c r="L21" i="13"/>
  <c r="K21" i="13"/>
  <c r="J21" i="13"/>
  <c r="L20" i="13"/>
  <c r="K20" i="13"/>
  <c r="J20" i="13"/>
  <c r="L19" i="13"/>
  <c r="J19" i="13"/>
  <c r="L18" i="13"/>
  <c r="K18" i="13"/>
  <c r="J18" i="13"/>
  <c r="L17" i="13"/>
  <c r="K17" i="13"/>
  <c r="J17" i="13"/>
  <c r="K16" i="13"/>
  <c r="J16" i="13"/>
  <c r="L15" i="13"/>
  <c r="K15" i="13"/>
  <c r="J15" i="13"/>
  <c r="L14" i="13"/>
  <c r="J14" i="13"/>
  <c r="L13" i="13"/>
  <c r="K13" i="13"/>
  <c r="J13" i="13"/>
  <c r="L12" i="13"/>
  <c r="K12" i="13"/>
  <c r="J12" i="13"/>
  <c r="L11" i="13"/>
  <c r="K11" i="13"/>
  <c r="J11" i="13"/>
  <c r="L10" i="13"/>
  <c r="K10" i="13"/>
  <c r="J10" i="13"/>
  <c r="L9" i="13"/>
  <c r="K9" i="13"/>
  <c r="J9" i="13"/>
  <c r="L8" i="13"/>
  <c r="K8" i="13"/>
  <c r="J8" i="13"/>
  <c r="L7" i="13"/>
  <c r="K7" i="13"/>
  <c r="J7" i="13"/>
  <c r="J24" i="12"/>
  <c r="L46" i="12"/>
  <c r="K46" i="12"/>
  <c r="J46" i="12"/>
  <c r="L45" i="12"/>
  <c r="K45" i="12"/>
  <c r="L44" i="12"/>
  <c r="K44" i="12"/>
  <c r="J44" i="12"/>
  <c r="K43" i="12"/>
  <c r="L42" i="12"/>
  <c r="K42" i="12"/>
  <c r="J42" i="12"/>
  <c r="L41" i="12"/>
  <c r="K41" i="12"/>
  <c r="J41" i="12"/>
  <c r="L40" i="12"/>
  <c r="K40" i="12"/>
  <c r="J40" i="12"/>
  <c r="L39" i="12"/>
  <c r="K39" i="12"/>
  <c r="J39" i="12"/>
  <c r="L38" i="12"/>
  <c r="K38" i="12"/>
  <c r="J38" i="12"/>
  <c r="J37" i="12"/>
  <c r="K37" i="12"/>
  <c r="L36" i="12"/>
  <c r="K36" i="12"/>
  <c r="J36" i="12"/>
  <c r="L35" i="12"/>
  <c r="K35" i="12"/>
  <c r="J35" i="12"/>
  <c r="L34" i="12"/>
  <c r="J34" i="12"/>
  <c r="L33" i="12"/>
  <c r="K33" i="12"/>
  <c r="J33" i="12"/>
  <c r="L32" i="12"/>
  <c r="K32" i="12"/>
  <c r="J32" i="12"/>
  <c r="L31" i="12"/>
  <c r="K31" i="12"/>
  <c r="J31" i="12"/>
  <c r="L30" i="12"/>
  <c r="K30" i="12"/>
  <c r="J30" i="12"/>
  <c r="L29" i="12"/>
  <c r="L28" i="12"/>
  <c r="K28" i="12"/>
  <c r="J28" i="12"/>
  <c r="L27" i="12"/>
  <c r="K27" i="12"/>
  <c r="J27" i="12"/>
  <c r="L26" i="12"/>
  <c r="K26" i="12"/>
  <c r="J26" i="12"/>
  <c r="L25" i="12"/>
  <c r="K25" i="12"/>
  <c r="J25" i="12"/>
  <c r="K24" i="12"/>
  <c r="L23" i="12"/>
  <c r="K23" i="12"/>
  <c r="J23" i="12"/>
  <c r="L22" i="12"/>
  <c r="K22" i="12"/>
  <c r="J22" i="12"/>
  <c r="L21" i="12"/>
  <c r="K21" i="12"/>
  <c r="J21" i="12"/>
  <c r="L20" i="12"/>
  <c r="K20" i="12"/>
  <c r="J20" i="12"/>
  <c r="L19" i="12"/>
  <c r="J19" i="12"/>
  <c r="L18" i="12"/>
  <c r="K18" i="12"/>
  <c r="J18" i="12"/>
  <c r="L17" i="12"/>
  <c r="K17" i="12"/>
  <c r="J17" i="12"/>
  <c r="J16" i="12"/>
  <c r="L15" i="12"/>
  <c r="K15" i="12"/>
  <c r="J15" i="12"/>
  <c r="J14" i="12"/>
  <c r="L14" i="12"/>
  <c r="L13" i="12"/>
  <c r="K13" i="12"/>
  <c r="J13" i="12"/>
  <c r="L12" i="12"/>
  <c r="K12" i="12"/>
  <c r="J12" i="12"/>
  <c r="L11" i="12"/>
  <c r="K11" i="12"/>
  <c r="J11" i="12"/>
  <c r="L10" i="12"/>
  <c r="K10" i="12"/>
  <c r="J10" i="12"/>
  <c r="L9" i="12"/>
  <c r="K9" i="12"/>
  <c r="J9" i="12"/>
  <c r="L8" i="12"/>
  <c r="K8" i="12"/>
  <c r="J8" i="12"/>
  <c r="L7" i="12"/>
  <c r="K7" i="12"/>
  <c r="J7" i="12"/>
  <c r="L50" i="24" l="1"/>
  <c r="K50" i="24"/>
  <c r="L50" i="23"/>
  <c r="K50" i="23"/>
  <c r="L50" i="21"/>
  <c r="K50" i="21"/>
  <c r="L50" i="20"/>
  <c r="K50" i="20"/>
  <c r="L50" i="19"/>
  <c r="K50" i="19"/>
  <c r="K50" i="18"/>
  <c r="J29" i="12"/>
  <c r="K14" i="13"/>
  <c r="L24" i="13"/>
  <c r="K37" i="13"/>
  <c r="J43" i="13"/>
  <c r="K45" i="13"/>
  <c r="L6" i="12"/>
  <c r="L50" i="12" s="1"/>
  <c r="K19" i="12"/>
  <c r="L24" i="12"/>
  <c r="L43" i="12"/>
  <c r="J6" i="13"/>
  <c r="L16" i="13"/>
  <c r="K47" i="13"/>
  <c r="J24" i="13"/>
  <c r="K19" i="13"/>
  <c r="L34" i="13"/>
  <c r="L47" i="13"/>
  <c r="K6" i="13"/>
  <c r="L6" i="13"/>
  <c r="K16" i="12"/>
  <c r="K34" i="12"/>
  <c r="L37" i="12"/>
  <c r="J45" i="12"/>
  <c r="K14" i="12"/>
  <c r="L16" i="12"/>
  <c r="J43" i="12"/>
  <c r="K6" i="12"/>
  <c r="K50" i="12" s="1"/>
  <c r="J6" i="12"/>
  <c r="J50" i="12" s="1"/>
  <c r="K29" i="12"/>
</calcChain>
</file>

<file path=xl/sharedStrings.xml><?xml version="1.0" encoding="utf-8"?>
<sst xmlns="http://schemas.openxmlformats.org/spreadsheetml/2006/main" count="2259" uniqueCount="197">
  <si>
    <t>№ п/п</t>
  </si>
  <si>
    <t>Раздел-подраздел</t>
  </si>
  <si>
    <t>Первоначальный бюджет 2017 год</t>
  </si>
  <si>
    <t>Первоначальный бюджет 2018 год</t>
  </si>
  <si>
    <t xml:space="preserve">Отклонение 2017 год </t>
  </si>
  <si>
    <t xml:space="preserve">Отклонение 2018 год 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</si>
  <si>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</si>
  <si>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</si>
  <si>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</si>
  <si>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</si>
  <si>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</si>
  <si>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</si>
  <si>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</si>
  <si>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</si>
  <si>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</si>
  <si>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</si>
  <si>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</si>
  <si>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</si>
  <si>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</si>
  <si>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</si>
  <si>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</si>
  <si>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</si>
  <si>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8</t>
  </si>
  <si>
    <t>Резервные фонды</t>
  </si>
  <si>
    <t>0111</t>
  </si>
  <si>
    <t>9</t>
  </si>
  <si>
    <t>Другие общегосударственные вопросы</t>
  </si>
  <si>
    <t>0113</t>
  </si>
  <si>
    <t>10</t>
  </si>
  <si>
    <t>Национальная оборона</t>
  </si>
  <si>
    <t>0200</t>
  </si>
  <si>
    <t>11</t>
  </si>
  <si>
    <t>Мобилизационная и вневойсковая подготовка</t>
  </si>
  <si>
    <t>0203</t>
  </si>
  <si>
    <t>12</t>
  </si>
  <si>
    <t>Национальная безопасность и правоохранительная деятельность</t>
  </si>
  <si>
    <t>0300</t>
  </si>
  <si>
    <t>13</t>
  </si>
  <si>
    <t>Предупреждение и ликвидация последствий чрезвычайных ситуаций природного и техногенного характера, гражданская оборона</t>
  </si>
  <si>
    <t>0309</t>
  </si>
  <si>
    <t>14</t>
  </si>
  <si>
    <t>Обеспечение пожарной безопасности</t>
  </si>
  <si>
    <t>0310</t>
  </si>
  <si>
    <t>15</t>
  </si>
  <si>
    <t>Национальная экономика</t>
  </si>
  <si>
    <t>0400</t>
  </si>
  <si>
    <t>16</t>
  </si>
  <si>
    <t>Сельское хозяйство и рыболовство</t>
  </si>
  <si>
    <t>0405</t>
  </si>
  <si>
    <t>17</t>
  </si>
  <si>
    <t>Транспорт</t>
  </si>
  <si>
    <t>0408</t>
  </si>
  <si>
    <t>18</t>
  </si>
  <si>
    <t>Дорожное хозяйство</t>
  </si>
  <si>
    <t>0409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</si>
  <si>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</si>
  <si>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</si>
  <si>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</si>
  <si>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</si>
  <si>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</si>
  <si>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</si>
  <si>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</si>
  <si>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</si>
  <si>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</si>
  <si>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</si>
  <si>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</si>
  <si>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</si>
  <si>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</si>
  <si>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</si>
  <si>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</si>
  <si>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</si>
  <si>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</si>
  <si>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</si>
  <si>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</si>
  <si>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Образование</t>
  </si>
  <si>
    <t>0700</t>
  </si>
  <si>
    <t>26</t>
  </si>
  <si>
    <t>Дошкольное образование</t>
  </si>
  <si>
    <t>0701</t>
  </si>
  <si>
    <t>27</t>
  </si>
  <si>
    <t>Общее образование</t>
  </si>
  <si>
    <t>0702</t>
  </si>
  <si>
    <t>28</t>
  </si>
  <si>
    <t>Молодежная политика и оздоровление детей</t>
  </si>
  <si>
    <t>0707</t>
  </si>
  <si>
    <t>29</t>
  </si>
  <si>
    <t>Другие вопросы в области образования</t>
  </si>
  <si>
    <t>0709</t>
  </si>
  <si>
    <t>30</t>
  </si>
  <si>
    <t>Культура,  кинематография</t>
  </si>
  <si>
    <t>0800</t>
  </si>
  <si>
    <t>31</t>
  </si>
  <si>
    <t>Культура</t>
  </si>
  <si>
    <t>0801</t>
  </si>
  <si>
    <t>32</t>
  </si>
  <si>
    <t>Другие вопросы в области культуры, кинематографии</t>
  </si>
  <si>
    <t>0804</t>
  </si>
  <si>
    <t>33</t>
  </si>
  <si>
    <t>Социальная политика</t>
  </si>
  <si>
    <t>1000</t>
  </si>
  <si>
    <t>34</t>
  </si>
  <si>
    <t>Пенсионное обеспечение</t>
  </si>
  <si>
    <t>1001</t>
  </si>
  <si>
    <t>35</t>
  </si>
  <si>
    <t>Социальное обслуживание населения</t>
  </si>
  <si>
    <t>1002</t>
  </si>
  <si>
    <t>36</t>
  </si>
  <si>
    <t>Социальное обеспечение населения</t>
  </si>
  <si>
    <t>1003</t>
  </si>
  <si>
    <t>37</t>
  </si>
  <si>
    <t>Охрана семьи и детства</t>
  </si>
  <si>
    <t>1004</t>
  </si>
  <si>
    <t>38</t>
  </si>
  <si>
    <t>Другие вопросы в области социальной политики</t>
  </si>
  <si>
    <t>1006</t>
  </si>
  <si>
    <t>39</t>
  </si>
  <si>
    <t>Физическая культура и спорт</t>
  </si>
  <si>
    <t>1100</t>
  </si>
  <si>
    <t>40</t>
  </si>
  <si>
    <t>Массовый спорт</t>
  </si>
  <si>
    <t>1102</t>
  </si>
  <si>
    <t>41</t>
  </si>
  <si>
    <t xml:space="preserve">Средства массовой информации </t>
  </si>
  <si>
    <t>1200</t>
  </si>
  <si>
    <t>42</t>
  </si>
  <si>
    <t>Периодическая печать и издательства</t>
  </si>
  <si>
    <t>1202</t>
  </si>
  <si>
    <t>9=6-3</t>
  </si>
  <si>
    <t>10=7-4</t>
  </si>
  <si>
    <t>11=8-5</t>
  </si>
  <si>
    <t>(тыс.рублей)</t>
  </si>
  <si>
    <t>Наименование показателя бюджетной классификации</t>
  </si>
  <si>
    <t xml:space="preserve">Отклонение 2019 год </t>
  </si>
  <si>
    <t>Изменение бюджетных ассигнований по разделам и подразделам бюджетной классификации расходов бюджетов Российской Федерации в бюджете 
Северо-Енисейского района на 2017 год и плановый период 2018-2019 годов</t>
  </si>
  <si>
    <t>7</t>
  </si>
  <si>
    <t>Дополнительное образование детей</t>
  </si>
  <si>
    <t>0703</t>
  </si>
  <si>
    <t>Другие вопросы в области физической культуры и спорта</t>
  </si>
  <si>
    <t>1105</t>
  </si>
  <si>
    <t>43</t>
  </si>
  <si>
    <t>44</t>
  </si>
  <si>
    <t xml:space="preserve">Обслуживание государственного внутреннего и муниципального долга </t>
  </si>
  <si>
    <t>1300</t>
  </si>
  <si>
    <t>45</t>
  </si>
  <si>
    <t>1301</t>
  </si>
  <si>
    <t>Всего</t>
  </si>
  <si>
    <t xml:space="preserve">Уточненный бюджет на 2017 год
 (поправка 14 на 15.12.2017) </t>
  </si>
  <si>
    <t xml:space="preserve">Уточненный бюджет на 2018 год 
(поправка 14 на 15.12.2017)  </t>
  </si>
  <si>
    <t xml:space="preserve">Уточненный бюджет на 2019 год 
(поправка 14 на 15.12.2017)     </t>
  </si>
  <si>
    <t xml:space="preserve">Уточненный бюджет на 2017 год 
(поправка 15 на 25.12.2017) </t>
  </si>
  <si>
    <t xml:space="preserve">Уточненный бюджет на 2018 год 
(поправка 15 на 25.12.2017) </t>
  </si>
  <si>
    <t xml:space="preserve">Уточненный бюджет на 2019 год 
(поправка 15 на 25.12.2017)    </t>
  </si>
  <si>
    <t xml:space="preserve">Уточненный бюджет на 2019 год (поправка 14 на 15.12.2017)     </t>
  </si>
  <si>
    <t xml:space="preserve">Уточненный бюджет на 2018 год (поправка 14 на 15.12.2017)  </t>
  </si>
  <si>
    <t xml:space="preserve">Уточненный бюджет на 2017 год 
(поправка 14 на 15.12.2017) </t>
  </si>
  <si>
    <t xml:space="preserve">Уточненный бюджет на 2017 год 
(поправка 13 на 05.12.2017) </t>
  </si>
  <si>
    <t xml:space="preserve">Уточненный бюджет на 2018 год 
(поправка 13 на 05.12.2017) </t>
  </si>
  <si>
    <t xml:space="preserve">Уточненный бюджет на 2019 год 
(поправка 13 на 05.12.2017)     </t>
  </si>
  <si>
    <t xml:space="preserve">Уточненный бюджет на 2017 год 
(поправка 12 на 08.11.2017) </t>
  </si>
  <si>
    <t xml:space="preserve">Уточненный бюджет на 2018 год 
(поправка 12 на 08.11.2017) </t>
  </si>
  <si>
    <t xml:space="preserve">Уточненный бюджет на 2019 год 
(поправка 12 на 08.11.2017)   </t>
  </si>
  <si>
    <t xml:space="preserve">Уточненный бюджет на 2017 год 
(поправка 11 на 13.10.2017) </t>
  </si>
  <si>
    <t xml:space="preserve">Уточненный бюджет на 2018 год 
(поправка 11 на 13.10.2017) </t>
  </si>
  <si>
    <t xml:space="preserve">Уточненный бюджет на 2019 год 
(поправка 11 на 13.10.2017) </t>
  </si>
  <si>
    <t xml:space="preserve">Уточненный бюджет на 2017 год 
(поправка 10 на 21.09.2017) </t>
  </si>
  <si>
    <t xml:space="preserve">Уточненный бюджет на 2018 год 
(поправка 10 на 21.09.2017) </t>
  </si>
  <si>
    <t xml:space="preserve">Уточненный бюджет на 2019 год 
(поправка 10 на 21.09.2017)  </t>
  </si>
  <si>
    <t xml:space="preserve">Уточненный бюджет на 2017 год 
(поправка 9 на 09.08.2017) </t>
  </si>
  <si>
    <t xml:space="preserve">Уточненный бюджет на 2018 год 
(поправка 9 на 09.08.2017) </t>
  </si>
  <si>
    <t xml:space="preserve">Уточненный бюджет на 2019 год 
(поправка 9 на 09.08.2017)   </t>
  </si>
  <si>
    <t xml:space="preserve">Уточненный бюджет на 2017 год 
(поправка 8 на 21.07.2017) </t>
  </si>
  <si>
    <t xml:space="preserve">Уточненный бюджет на 2018 год 
(поправка 8 на 21.07.2017) </t>
  </si>
  <si>
    <t xml:space="preserve">Уточненный бюджет на 2019 год 
(поправка 8 на 21.07.2017)   </t>
  </si>
  <si>
    <t xml:space="preserve">Уточненный бюджет на 2017 год 
(поправка 7 на 06.07.2017) </t>
  </si>
  <si>
    <t xml:space="preserve">Уточненный бюджет на 2018 год 
(поправка 7 на 06.07.2017)  </t>
  </si>
  <si>
    <t xml:space="preserve">Уточненный бюджет на 2019 год 
(поправка 7 на 06.07.2017)  </t>
  </si>
  <si>
    <t xml:space="preserve">Уточненный бюджет на 2017 год 
(поправка 6 на 15.06.2017) </t>
  </si>
  <si>
    <t xml:space="preserve">Уточненный бюджет на 2018 год 
(поправка 6 на 15.06.2017)  </t>
  </si>
  <si>
    <t xml:space="preserve">Уточненный бюджет на 2019 год 
(поправка 6 на 15.06.2017)   </t>
  </si>
  <si>
    <t xml:space="preserve">Уточненный бюджет на 2017 год 
(поправка 5 на 22.05.2017) </t>
  </si>
  <si>
    <t xml:space="preserve">Уточненный бюджет на 2018 год 
(поправка 5 на 22.05.2017)  </t>
  </si>
  <si>
    <t xml:space="preserve">Уточненный бюджет на 2019 год 
(поправка 5 на 22.05.2017) </t>
  </si>
  <si>
    <t xml:space="preserve">Уточненный бюджет на 2017 год 
(поправка 4 на 05.05.2017) </t>
  </si>
  <si>
    <t xml:space="preserve">Уточненный бюджет на 2018 год 
(поправка 4 на 05.05.2017) </t>
  </si>
  <si>
    <t xml:space="preserve">Уточненный бюджет на 2019 год 
(поправка 4 на 05.05.2017) </t>
  </si>
  <si>
    <t xml:space="preserve">Уточненный бюджет на 2017 год 
(поправка 3 на 31.03.2017) </t>
  </si>
  <si>
    <t xml:space="preserve">Уточненный бюджет на 2018 год 
(поправка 3 на 31.03.2017) </t>
  </si>
  <si>
    <t xml:space="preserve">Уточненный бюджет на 2019 год 
(поправка 3 на 31.03.2017) </t>
  </si>
  <si>
    <t xml:space="preserve">Уточненный бюджет на 2017 год 
(поправка 2 на 10.02.2017) </t>
  </si>
  <si>
    <t xml:space="preserve">Уточненный бюджет на 2018 год 
(поправка 2 на 10.02.2017) </t>
  </si>
  <si>
    <t xml:space="preserve">Уточненный бюджет на 2019 год 
(поправка 2 на 10.02.2017) </t>
  </si>
  <si>
    <t xml:space="preserve">Телевидение и радиовещание </t>
  </si>
  <si>
    <t>1201</t>
  </si>
  <si>
    <t xml:space="preserve">Уточненный бюджет на 2017 год 
(поправка 1 на 14.12.2016) </t>
  </si>
  <si>
    <t xml:space="preserve">Уточненный бюджет на 2018 год 
(поправка 1 на 14.12.2016)  </t>
  </si>
  <si>
    <t xml:space="preserve">Уточненный бюджет на 2019 год 
(поправка 1 на 14.12.2016) </t>
  </si>
  <si>
    <t>Первоначальный бюджет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</si>
</sst>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49" fontId="3" fillId="0" borderId="1" xfId="1" applyNumberFormat="1" applyFont="1" applyBorder="1" applyAlignment="1">
      <alignment horizontal="center" vertical="top"/>
    </xf>
    <xf numFmtId="0" fontId="3" fillId="0" borderId="1" xfId="1" applyNumberFormat="1" applyFont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164" fontId="3" fillId="0" borderId="1" xfId="1" applyNumberFormat="1" applyFont="1" applyBorder="1" applyAlignment="1">
      <alignment horizontal="center" vertical="top"/>
    </xf>
    <xf numFmtId="164" fontId="3" fillId="0" borderId="1" xfId="1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top" wrapText="1"/>
    </xf>
    <xf numFmtId="4" fontId="3" fillId="0" borderId="1" xfId="1" applyNumberFormat="1" applyFont="1" applyBorder="1" applyAlignment="1">
      <alignment horizontal="center" vertical="top" wrapText="1"/>
    </xf>
    <xf numFmtId="49" fontId="3" fillId="0" borderId="1" xfId="1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1" xfId="1" applyNumberFormat="1" applyFont="1" applyBorder="1" applyAlignment="1">
      <alignment horizontal="left" vertical="top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1"/>
  <sheetViews>
    <sheetView topLeftCell="A19" workbookViewId="0">
      <selection activeCell="J50" sqref="J50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2</v>
      </c>
      <c r="E4" s="10" t="s">
        <v>3</v>
      </c>
      <c r="F4" s="10" t="s">
        <v>196</v>
      </c>
      <c r="G4" s="10" t="s">
        <v>193</v>
      </c>
      <c r="H4" s="10" t="s">
        <v>194</v>
      </c>
      <c r="I4" s="10" t="s">
        <v>195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197065.97199999998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201378.32199999999</v>
      </c>
      <c r="H6" s="8">
        <f t="shared" si="0"/>
        <v>196365.90099999998</v>
      </c>
      <c r="I6" s="8">
        <f t="shared" si="0"/>
        <v>196565.97199999998</v>
      </c>
      <c r="J6" s="6">
        <f t="shared" ref="J6:L48" si="1">G6-D6</f>
        <v>4312.3500000000058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4663.5429999999997</v>
      </c>
      <c r="E8" s="9">
        <v>4663.5429999999997</v>
      </c>
      <c r="F8" s="9">
        <v>4663.5429999999997</v>
      </c>
      <c r="G8" s="9">
        <v>4663.5429999999997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148515.552</v>
      </c>
      <c r="E9" s="9">
        <v>143515.552</v>
      </c>
      <c r="F9" s="9">
        <v>143515.552</v>
      </c>
      <c r="G9" s="9">
        <v>152827.9</v>
      </c>
      <c r="H9" s="9">
        <v>143515.552</v>
      </c>
      <c r="I9" s="9">
        <v>143515.552</v>
      </c>
      <c r="J9" s="6">
        <f t="shared" si="1"/>
        <v>4312.3479999999981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27057.899000000001</v>
      </c>
      <c r="E10" s="9">
        <v>27057.899000000001</v>
      </c>
      <c r="F10" s="9">
        <v>27057.899000000001</v>
      </c>
      <c r="G10" s="9">
        <v>27057.899000000001</v>
      </c>
      <c r="H10" s="9">
        <v>27057.899000000001</v>
      </c>
      <c r="I10" s="9">
        <v>27057.899000000001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4596.8379999999997</v>
      </c>
      <c r="E12" s="9">
        <v>8896.7669999999998</v>
      </c>
      <c r="F12" s="9">
        <v>9096.8379999999997</v>
      </c>
      <c r="G12" s="9">
        <v>4596.84</v>
      </c>
      <c r="H12" s="9">
        <v>8896.7669999999998</v>
      </c>
      <c r="I12" s="9">
        <v>9096.8379999999997</v>
      </c>
      <c r="J12" s="6">
        <f t="shared" si="1"/>
        <v>2.0000000004074536E-3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406.8</v>
      </c>
      <c r="E13" s="9">
        <f t="shared" si="2"/>
        <v>0</v>
      </c>
      <c r="F13" s="9">
        <f t="shared" si="2"/>
        <v>0</v>
      </c>
      <c r="G13" s="9">
        <f t="shared" si="2"/>
        <v>406.8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406.8</v>
      </c>
      <c r="E14" s="9">
        <v>0</v>
      </c>
      <c r="F14" s="9">
        <v>0</v>
      </c>
      <c r="G14" s="9">
        <v>406.8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D16++D17</f>
        <v>31062.645</v>
      </c>
      <c r="E15" s="9">
        <f>E16+E17</f>
        <v>30178.645</v>
      </c>
      <c r="F15" s="9">
        <f>F16+F17</f>
        <v>30008.645</v>
      </c>
      <c r="G15" s="9">
        <f>G16++G17</f>
        <v>31062.65</v>
      </c>
      <c r="H15" s="9">
        <f>H16+H17</f>
        <v>30178.645</v>
      </c>
      <c r="I15" s="9">
        <f>I16+I17</f>
        <v>30008.645</v>
      </c>
      <c r="J15" s="6">
        <f t="shared" si="1"/>
        <v>5.0000000010186341E-3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30512.645</v>
      </c>
      <c r="E16" s="9">
        <v>29498.645</v>
      </c>
      <c r="F16" s="9">
        <v>29328.645</v>
      </c>
      <c r="G16" s="9">
        <v>30512.65</v>
      </c>
      <c r="H16" s="9">
        <v>29498.645</v>
      </c>
      <c r="I16" s="9">
        <v>29328.645</v>
      </c>
      <c r="J16" s="6">
        <f t="shared" si="1"/>
        <v>5.0000000010186341E-3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550</v>
      </c>
      <c r="E17" s="9">
        <v>680</v>
      </c>
      <c r="F17" s="9">
        <v>680</v>
      </c>
      <c r="G17" s="9">
        <v>550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130640.671</v>
      </c>
      <c r="E18" s="9">
        <f t="shared" si="3"/>
        <v>122303.8</v>
      </c>
      <c r="F18" s="9">
        <f t="shared" si="3"/>
        <v>101601.802</v>
      </c>
      <c r="G18" s="9">
        <f t="shared" si="3"/>
        <v>130869.05100000001</v>
      </c>
      <c r="H18" s="9">
        <f t="shared" si="3"/>
        <v>122303.8</v>
      </c>
      <c r="I18" s="9">
        <f t="shared" si="3"/>
        <v>101601.802</v>
      </c>
      <c r="J18" s="6">
        <f t="shared" si="1"/>
        <v>228.38000000000466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71679.149999999994</v>
      </c>
      <c r="E21" s="9">
        <v>64501.279000000002</v>
      </c>
      <c r="F21" s="9">
        <v>42149.180999999997</v>
      </c>
      <c r="G21" s="11">
        <v>71907.53</v>
      </c>
      <c r="H21" s="9">
        <v>64501.279000000002</v>
      </c>
      <c r="I21" s="9">
        <v>42149.180999999997</v>
      </c>
      <c r="J21" s="6">
        <f t="shared" si="1"/>
        <v>228.38000000000466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33449.821000000004</v>
      </c>
      <c r="E22" s="9">
        <v>29819.821</v>
      </c>
      <c r="F22" s="9">
        <v>29819.821</v>
      </c>
      <c r="G22" s="9">
        <v>33449.821000000004</v>
      </c>
      <c r="H22" s="9">
        <v>29819.821</v>
      </c>
      <c r="I22" s="9">
        <v>29819.821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459319.24300000002</v>
      </c>
      <c r="E23" s="9">
        <f t="shared" si="4"/>
        <v>433313.96499999997</v>
      </c>
      <c r="F23" s="9">
        <f t="shared" si="4"/>
        <v>478633.01800000004</v>
      </c>
      <c r="G23" s="9">
        <f t="shared" si="4"/>
        <v>504944.34099999996</v>
      </c>
      <c r="H23" s="9">
        <f t="shared" si="4"/>
        <v>433313.96499999997</v>
      </c>
      <c r="I23" s="9">
        <f t="shared" si="4"/>
        <v>478633.01800000004</v>
      </c>
      <c r="J23" s="6">
        <f t="shared" si="1"/>
        <v>45625.09799999994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103908.928</v>
      </c>
      <c r="E24" s="9">
        <v>32512.967000000001</v>
      </c>
      <c r="F24" s="9">
        <v>88068.027000000002</v>
      </c>
      <c r="G24" s="9">
        <v>149416.73000000001</v>
      </c>
      <c r="H24" s="9">
        <v>32512.967000000001</v>
      </c>
      <c r="I24" s="9">
        <v>88068.027000000002</v>
      </c>
      <c r="J24" s="6">
        <f t="shared" si="1"/>
        <v>45507.802000000011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288654.42499999999</v>
      </c>
      <c r="E25" s="9">
        <v>337452.01500000001</v>
      </c>
      <c r="F25" s="9">
        <v>324673.87599999999</v>
      </c>
      <c r="G25" s="9">
        <v>288771.71999999997</v>
      </c>
      <c r="H25" s="9">
        <v>337452.01500000001</v>
      </c>
      <c r="I25" s="9">
        <v>324673.87599999999</v>
      </c>
      <c r="J25" s="6">
        <f t="shared" si="1"/>
        <v>117.2949999999837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46144.120999999999</v>
      </c>
      <c r="E26" s="9">
        <v>42737.214</v>
      </c>
      <c r="F26" s="9">
        <v>45279.345999999998</v>
      </c>
      <c r="G26" s="9">
        <v>46144.120999999999</v>
      </c>
      <c r="H26" s="9">
        <v>42737.214</v>
      </c>
      <c r="I26" s="9">
        <v>45279.345999999998</v>
      </c>
      <c r="J26" s="6">
        <f t="shared" si="1"/>
        <v>0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20611.769</v>
      </c>
      <c r="E27" s="9">
        <v>20611.769</v>
      </c>
      <c r="F27" s="9">
        <v>20611.769</v>
      </c>
      <c r="G27" s="9">
        <v>20611.77</v>
      </c>
      <c r="H27" s="9">
        <v>20611.769</v>
      </c>
      <c r="I27" s="9">
        <v>20611.769</v>
      </c>
      <c r="J27" s="6">
        <f t="shared" si="1"/>
        <v>1.0000000002037268E-3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520573.27599999995</v>
      </c>
      <c r="E28" s="9">
        <f t="shared" si="5"/>
        <v>518636.82399999996</v>
      </c>
      <c r="F28" s="9">
        <f t="shared" si="5"/>
        <v>519682.51799999998</v>
      </c>
      <c r="G28" s="9">
        <f t="shared" si="5"/>
        <v>533676.76599999995</v>
      </c>
      <c r="H28" s="9">
        <f t="shared" si="5"/>
        <v>518636.82399999996</v>
      </c>
      <c r="I28" s="9">
        <f t="shared" si="5"/>
        <v>519682.51799999998</v>
      </c>
      <c r="J28" s="6">
        <f t="shared" si="1"/>
        <v>13103.489999999991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123501.567</v>
      </c>
      <c r="E29" s="9">
        <v>122590.304</v>
      </c>
      <c r="F29" s="9">
        <v>115825.493</v>
      </c>
      <c r="G29" s="9">
        <v>126652.67</v>
      </c>
      <c r="H29" s="9">
        <v>122590.304</v>
      </c>
      <c r="I29" s="9">
        <v>115825.493</v>
      </c>
      <c r="J29" s="6">
        <f t="shared" si="1"/>
        <v>3151.1030000000028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248446.353</v>
      </c>
      <c r="E30" s="9">
        <v>246249.033</v>
      </c>
      <c r="F30" s="9">
        <v>252215.538</v>
      </c>
      <c r="G30" s="9">
        <v>258398.74</v>
      </c>
      <c r="H30" s="9">
        <v>246249.033</v>
      </c>
      <c r="I30" s="9">
        <v>252215.538</v>
      </c>
      <c r="J30" s="6">
        <f t="shared" si="1"/>
        <v>9952.3869999999879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75412.123999999996</v>
      </c>
      <c r="E31" s="9">
        <v>76824.263999999996</v>
      </c>
      <c r="F31" s="9">
        <v>76825.063999999998</v>
      </c>
      <c r="G31" s="9">
        <v>75412.123999999996</v>
      </c>
      <c r="H31" s="9">
        <v>76824.263999999996</v>
      </c>
      <c r="I31" s="9">
        <v>76825.063999999998</v>
      </c>
      <c r="J31" s="6">
        <f t="shared" si="1"/>
        <v>0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15875.009</v>
      </c>
      <c r="E32" s="9">
        <v>15875</v>
      </c>
      <c r="F32" s="9">
        <v>15875</v>
      </c>
      <c r="G32" s="9">
        <v>15875.009</v>
      </c>
      <c r="H32" s="9">
        <v>15875</v>
      </c>
      <c r="I32" s="9">
        <v>15875</v>
      </c>
      <c r="J32" s="6">
        <f t="shared" si="1"/>
        <v>0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57338.222999999998</v>
      </c>
      <c r="E33" s="9">
        <v>57098.222999999998</v>
      </c>
      <c r="F33" s="9">
        <v>58941.423000000003</v>
      </c>
      <c r="G33" s="9">
        <v>57338.222999999998</v>
      </c>
      <c r="H33" s="9">
        <v>57098.222999999998</v>
      </c>
      <c r="I33" s="9">
        <v>58941.423000000003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113296.039</v>
      </c>
      <c r="E34" s="9">
        <f t="shared" si="6"/>
        <v>105935.261</v>
      </c>
      <c r="F34" s="9">
        <f t="shared" si="6"/>
        <v>110296.13</v>
      </c>
      <c r="G34" s="9">
        <f t="shared" si="6"/>
        <v>113296.042</v>
      </c>
      <c r="H34" s="9">
        <f t="shared" si="6"/>
        <v>105935.261</v>
      </c>
      <c r="I34" s="9">
        <f t="shared" si="6"/>
        <v>110296.13</v>
      </c>
      <c r="J34" s="6">
        <f t="shared" si="1"/>
        <v>2.9999999969732016E-3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89102.277000000002</v>
      </c>
      <c r="E35" s="9">
        <v>81741.498999999996</v>
      </c>
      <c r="F35" s="9">
        <v>86102.368000000002</v>
      </c>
      <c r="G35" s="9">
        <v>89102.28</v>
      </c>
      <c r="H35" s="9">
        <v>81741.498999999996</v>
      </c>
      <c r="I35" s="9">
        <v>86102.368000000002</v>
      </c>
      <c r="J35" s="6">
        <f t="shared" si="1"/>
        <v>2.9999999969732016E-3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24193.761999999999</v>
      </c>
      <c r="E36" s="9">
        <v>24193.761999999999</v>
      </c>
      <c r="F36" s="9">
        <v>24193.761999999999</v>
      </c>
      <c r="G36" s="9">
        <v>24193.761999999999</v>
      </c>
      <c r="H36" s="9">
        <v>24193.761999999999</v>
      </c>
      <c r="I36" s="9">
        <v>24193.761999999999</v>
      </c>
      <c r="J36" s="6">
        <f t="shared" si="1"/>
        <v>0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70795.078999999998</v>
      </c>
      <c r="E37" s="9">
        <f t="shared" si="7"/>
        <v>67819.205000000002</v>
      </c>
      <c r="F37" s="9">
        <f t="shared" si="7"/>
        <v>67819.205000000002</v>
      </c>
      <c r="G37" s="9">
        <f t="shared" si="7"/>
        <v>70795.078999999998</v>
      </c>
      <c r="H37" s="9">
        <f t="shared" si="7"/>
        <v>67819.205000000002</v>
      </c>
      <c r="I37" s="9">
        <f t="shared" si="7"/>
        <v>67819.205000000002</v>
      </c>
      <c r="J37" s="6">
        <f t="shared" si="1"/>
        <v>0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350</v>
      </c>
      <c r="E38" s="9">
        <v>350</v>
      </c>
      <c r="F38" s="9">
        <v>350</v>
      </c>
      <c r="G38" s="9">
        <v>350</v>
      </c>
      <c r="H38" s="9">
        <v>350</v>
      </c>
      <c r="I38" s="9">
        <v>350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27882.1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19812.379000000001</v>
      </c>
      <c r="E40" s="9">
        <v>19426.205000000002</v>
      </c>
      <c r="F40" s="9">
        <v>19426.205000000002</v>
      </c>
      <c r="G40" s="9">
        <v>19812.379000000001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17772.5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73401.13</v>
      </c>
      <c r="E43" s="9">
        <f t="shared" si="8"/>
        <v>70482.562999999995</v>
      </c>
      <c r="F43" s="9">
        <f t="shared" si="8"/>
        <v>67547.63</v>
      </c>
      <c r="G43" s="9">
        <f t="shared" si="8"/>
        <v>73401.13</v>
      </c>
      <c r="H43" s="9">
        <f t="shared" si="8"/>
        <v>70482.562999999995</v>
      </c>
      <c r="I43" s="9">
        <f t="shared" si="8"/>
        <v>67547.63</v>
      </c>
      <c r="J43" s="6">
        <f t="shared" si="1"/>
        <v>0</v>
      </c>
      <c r="K43" s="6">
        <f t="shared" si="1"/>
        <v>0</v>
      </c>
      <c r="L43" s="6">
        <f t="shared" si="1"/>
        <v>0</v>
      </c>
    </row>
    <row r="44" spans="1:12" ht="15.75" x14ac:dyDescent="0.25">
      <c r="A44" s="5" t="s">
        <v>115</v>
      </c>
      <c r="B44" s="4" t="s">
        <v>119</v>
      </c>
      <c r="C44" s="5" t="s">
        <v>120</v>
      </c>
      <c r="D44" s="11">
        <v>54870.909</v>
      </c>
      <c r="E44" s="11">
        <v>51952.341999999997</v>
      </c>
      <c r="F44" s="11">
        <v>49017.409</v>
      </c>
      <c r="G44" s="11">
        <v>54870.909</v>
      </c>
      <c r="H44" s="11">
        <v>51952.341999999997</v>
      </c>
      <c r="I44" s="11">
        <v>49017.409</v>
      </c>
      <c r="J44" s="6">
        <f t="shared" si="1"/>
        <v>0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18530.221000000001</v>
      </c>
      <c r="E45" s="11">
        <v>18530.221000000001</v>
      </c>
      <c r="F45" s="11">
        <v>18530.221000000001</v>
      </c>
      <c r="G45" s="11">
        <v>18530.221000000001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121</v>
      </c>
      <c r="B46" s="4" t="s">
        <v>122</v>
      </c>
      <c r="C46" s="5" t="s">
        <v>123</v>
      </c>
      <c r="D46" s="9">
        <f t="shared" ref="D46:I46" si="9">D47+D48</f>
        <v>21645.996999999999</v>
      </c>
      <c r="E46" s="9">
        <f t="shared" si="9"/>
        <v>21645.996999999999</v>
      </c>
      <c r="F46" s="9">
        <f t="shared" si="9"/>
        <v>21645.996999999999</v>
      </c>
      <c r="G46" s="9">
        <f t="shared" si="9"/>
        <v>21645.996999999999</v>
      </c>
      <c r="H46" s="9">
        <f t="shared" si="9"/>
        <v>21645.996999999999</v>
      </c>
      <c r="I46" s="9">
        <f t="shared" si="9"/>
        <v>21645.996999999999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x14ac:dyDescent="0.25">
      <c r="A47" s="5" t="s">
        <v>124</v>
      </c>
      <c r="B47" s="4" t="s">
        <v>191</v>
      </c>
      <c r="C47" s="5" t="s">
        <v>192</v>
      </c>
      <c r="D47" s="9">
        <v>765</v>
      </c>
      <c r="E47" s="9">
        <v>765</v>
      </c>
      <c r="F47" s="9">
        <v>765</v>
      </c>
      <c r="G47" s="9">
        <v>765</v>
      </c>
      <c r="H47" s="9">
        <v>765</v>
      </c>
      <c r="I47" s="9">
        <v>765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customHeight="1" x14ac:dyDescent="0.25">
      <c r="A48" s="5" t="s">
        <v>139</v>
      </c>
      <c r="B48" s="4" t="s">
        <v>125</v>
      </c>
      <c r="C48" s="5" t="s">
        <v>126</v>
      </c>
      <c r="D48" s="9">
        <v>20880.996999999999</v>
      </c>
      <c r="E48" s="9">
        <v>20880.996999999999</v>
      </c>
      <c r="F48" s="9">
        <v>20880.996999999999</v>
      </c>
      <c r="G48" s="9">
        <v>20880.996999999999</v>
      </c>
      <c r="H48" s="9">
        <v>20880.996999999999</v>
      </c>
      <c r="I48" s="9">
        <v>20880.996999999999</v>
      </c>
      <c r="J48" s="6">
        <f t="shared" si="1"/>
        <v>0</v>
      </c>
      <c r="K48" s="6">
        <f t="shared" si="1"/>
        <v>0</v>
      </c>
      <c r="L48" s="6">
        <f t="shared" si="1"/>
        <v>0</v>
      </c>
    </row>
    <row r="49" spans="1:12" ht="31.5" x14ac:dyDescent="0.25">
      <c r="A49" s="3" t="s">
        <v>140</v>
      </c>
      <c r="B49" s="4" t="s">
        <v>141</v>
      </c>
      <c r="C49" s="5" t="s">
        <v>142</v>
      </c>
      <c r="D49" s="9">
        <f t="shared" ref="D49:I49" si="10">D50</f>
        <v>7292.4660000000003</v>
      </c>
      <c r="E49" s="9">
        <f t="shared" si="10"/>
        <v>15969.862999999999</v>
      </c>
      <c r="F49" s="9">
        <f t="shared" si="10"/>
        <v>19072.602999999999</v>
      </c>
      <c r="G49" s="9">
        <f t="shared" si="10"/>
        <v>7292.4660000000003</v>
      </c>
      <c r="H49" s="9">
        <f t="shared" si="10"/>
        <v>15969.862999999999</v>
      </c>
      <c r="I49" s="9">
        <f t="shared" si="10"/>
        <v>19072.602999999999</v>
      </c>
      <c r="J49" s="6">
        <f t="shared" ref="J49:K49" si="11">G49-D49</f>
        <v>0</v>
      </c>
      <c r="K49" s="6">
        <f t="shared" si="11"/>
        <v>0</v>
      </c>
      <c r="L49" s="6">
        <f>I49-F48</f>
        <v>-1808.3940000000002</v>
      </c>
    </row>
    <row r="50" spans="1:12" ht="31.5" x14ac:dyDescent="0.25">
      <c r="A50" s="3" t="s">
        <v>143</v>
      </c>
      <c r="B50" s="4" t="s">
        <v>141</v>
      </c>
      <c r="C50" s="5" t="s">
        <v>144</v>
      </c>
      <c r="D50" s="9">
        <v>7292.4660000000003</v>
      </c>
      <c r="E50" s="9">
        <v>15969.862999999999</v>
      </c>
      <c r="F50" s="9">
        <v>19072.602999999999</v>
      </c>
      <c r="G50" s="9">
        <v>7292.4660000000003</v>
      </c>
      <c r="H50" s="9">
        <v>15969.862999999999</v>
      </c>
      <c r="I50" s="9">
        <v>19072.602999999999</v>
      </c>
      <c r="J50" s="6">
        <f>G50-D49</f>
        <v>0</v>
      </c>
      <c r="K50" s="6">
        <f>H50-E49</f>
        <v>0</v>
      </c>
      <c r="L50" s="6">
        <f>I50-F49</f>
        <v>0</v>
      </c>
    </row>
    <row r="51" spans="1:12" ht="15.75" x14ac:dyDescent="0.25">
      <c r="A51" s="16" t="s">
        <v>145</v>
      </c>
      <c r="B51" s="16"/>
      <c r="C51" s="13"/>
      <c r="D51" s="9">
        <f t="shared" ref="D51:F51" si="12">D6+D13+D15+D18+D23+D28+D34+D37+D43+D46+D49</f>
        <v>1625499.318</v>
      </c>
      <c r="E51" s="9">
        <f t="shared" si="12"/>
        <v>1582652.024</v>
      </c>
      <c r="F51" s="9">
        <f t="shared" si="12"/>
        <v>1612873.5199999998</v>
      </c>
      <c r="G51" s="9">
        <f t="shared" ref="G51:I51" si="13">G6+G13+G15+G18+G23+G28+G34+G37+G43+G46+G49</f>
        <v>1688768.6439999994</v>
      </c>
      <c r="H51" s="9">
        <f t="shared" si="13"/>
        <v>1582652.024</v>
      </c>
      <c r="I51" s="9">
        <f t="shared" si="13"/>
        <v>1612873.5199999998</v>
      </c>
      <c r="J51" s="9">
        <f t="shared" ref="J51:L51" si="14">J6+J13+J15+J18+J23+J28+J34+J37+J43+J46+J49</f>
        <v>63269.325999999943</v>
      </c>
      <c r="K51" s="9">
        <f t="shared" si="14"/>
        <v>0</v>
      </c>
      <c r="L51" s="9">
        <f t="shared" si="14"/>
        <v>-1808.3940000000002</v>
      </c>
    </row>
  </sheetData>
  <mergeCells count="2">
    <mergeCell ref="B2:K2"/>
    <mergeCell ref="A51:B51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167</v>
      </c>
      <c r="E4" s="10" t="s">
        <v>168</v>
      </c>
      <c r="F4" s="10" t="s">
        <v>169</v>
      </c>
      <c r="G4" s="10" t="s">
        <v>164</v>
      </c>
      <c r="H4" s="10" t="s">
        <v>165</v>
      </c>
      <c r="I4" s="10" t="s">
        <v>166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210266.59000000003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209030.04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-1236.5500000000175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4748.3999999999996</v>
      </c>
      <c r="E8" s="9">
        <v>4663.5429999999997</v>
      </c>
      <c r="F8" s="9">
        <v>4663.5429999999997</v>
      </c>
      <c r="G8" s="9">
        <v>4748.3999999999996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162341.95000000001</v>
      </c>
      <c r="E9" s="9">
        <v>143515.552</v>
      </c>
      <c r="F9" s="9">
        <v>143515.552</v>
      </c>
      <c r="G9" s="9">
        <v>157934.1</v>
      </c>
      <c r="H9" s="9">
        <v>143515.552</v>
      </c>
      <c r="I9" s="9">
        <v>143515.552</v>
      </c>
      <c r="J9" s="6">
        <f t="shared" si="1"/>
        <v>-4407.8500000000058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28134.73</v>
      </c>
      <c r="E10" s="9">
        <v>27057.899000000001</v>
      </c>
      <c r="F10" s="9">
        <v>27057.899000000001</v>
      </c>
      <c r="G10" s="9">
        <v>28134.73</v>
      </c>
      <c r="H10" s="9">
        <v>27057.899000000001</v>
      </c>
      <c r="I10" s="9">
        <v>27057.899000000001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1499.37</v>
      </c>
      <c r="E11" s="9">
        <v>5000</v>
      </c>
      <c r="F11" s="9">
        <v>5000</v>
      </c>
      <c r="G11" s="9">
        <v>1499.37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6310</v>
      </c>
      <c r="E12" s="9">
        <v>8896.7669999999998</v>
      </c>
      <c r="F12" s="9">
        <v>9096.8379999999997</v>
      </c>
      <c r="G12" s="9">
        <v>9481.2999999999993</v>
      </c>
      <c r="H12" s="9">
        <v>8896.7669999999998</v>
      </c>
      <c r="I12" s="9">
        <v>9096.8379999999997</v>
      </c>
      <c r="J12" s="6">
        <f t="shared" si="1"/>
        <v>3171.2999999999993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 t="shared" ref="D15:I15" si="3">D16++D17</f>
        <v>36558.589999999997</v>
      </c>
      <c r="E15" s="9">
        <f t="shared" si="3"/>
        <v>30178.645</v>
      </c>
      <c r="F15" s="9">
        <f t="shared" si="3"/>
        <v>30008.645</v>
      </c>
      <c r="G15" s="9">
        <f t="shared" si="3"/>
        <v>34632.269999999997</v>
      </c>
      <c r="H15" s="9">
        <f t="shared" si="3"/>
        <v>30178.645</v>
      </c>
      <c r="I15" s="9">
        <f t="shared" si="3"/>
        <v>30008.645</v>
      </c>
      <c r="J15" s="6">
        <f t="shared" si="1"/>
        <v>-1926.3199999999997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32764.3</v>
      </c>
      <c r="E16" s="9">
        <v>29498.645</v>
      </c>
      <c r="F16" s="9">
        <v>29328.645</v>
      </c>
      <c r="G16" s="9">
        <v>31002.3</v>
      </c>
      <c r="H16" s="9">
        <v>29498.645</v>
      </c>
      <c r="I16" s="9">
        <v>29328.645</v>
      </c>
      <c r="J16" s="6">
        <f t="shared" si="1"/>
        <v>-1762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3794.29</v>
      </c>
      <c r="E17" s="9">
        <v>680</v>
      </c>
      <c r="F17" s="9">
        <v>680</v>
      </c>
      <c r="G17" s="9">
        <v>3629.97</v>
      </c>
      <c r="H17" s="9">
        <v>680</v>
      </c>
      <c r="I17" s="9">
        <v>680</v>
      </c>
      <c r="J17" s="6">
        <f t="shared" si="1"/>
        <v>-164.32000000000016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176222.1</v>
      </c>
      <c r="E18" s="9">
        <f t="shared" si="4"/>
        <v>119423.121</v>
      </c>
      <c r="F18" s="9">
        <f t="shared" si="4"/>
        <v>101601.802</v>
      </c>
      <c r="G18" s="9">
        <f t="shared" si="4"/>
        <v>159986.46000000002</v>
      </c>
      <c r="H18" s="9">
        <f t="shared" si="4"/>
        <v>128378.37100000001</v>
      </c>
      <c r="I18" s="9">
        <f t="shared" si="4"/>
        <v>101601.802</v>
      </c>
      <c r="J18" s="6">
        <f t="shared" si="1"/>
        <v>-16235.639999999985</v>
      </c>
      <c r="K18" s="6">
        <f t="shared" si="1"/>
        <v>8955.2500000000146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99562</v>
      </c>
      <c r="E21" s="9">
        <v>61620.6</v>
      </c>
      <c r="F21" s="9">
        <v>42149.180999999997</v>
      </c>
      <c r="G21" s="11">
        <v>83976.99</v>
      </c>
      <c r="H21" s="9">
        <v>70575.850000000006</v>
      </c>
      <c r="I21" s="9">
        <v>42149.180999999997</v>
      </c>
      <c r="J21" s="6">
        <f t="shared" si="1"/>
        <v>-15585.009999999995</v>
      </c>
      <c r="K21" s="6">
        <f t="shared" si="1"/>
        <v>8955.2500000000073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51148.4</v>
      </c>
      <c r="E22" s="9">
        <v>29819.821</v>
      </c>
      <c r="F22" s="9">
        <v>29819.821</v>
      </c>
      <c r="G22" s="9">
        <v>50497.77</v>
      </c>
      <c r="H22" s="9">
        <v>29819.821</v>
      </c>
      <c r="I22" s="9">
        <v>29819.821</v>
      </c>
      <c r="J22" s="6">
        <f t="shared" si="1"/>
        <v>-650.63000000000466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5">D24+D25+D26+D27</f>
        <v>755062.94000000006</v>
      </c>
      <c r="E23" s="9">
        <f t="shared" si="5"/>
        <v>430466.94400000002</v>
      </c>
      <c r="F23" s="9">
        <f t="shared" si="5"/>
        <v>484628.97900000005</v>
      </c>
      <c r="G23" s="9">
        <f t="shared" si="5"/>
        <v>771890.46</v>
      </c>
      <c r="H23" s="9">
        <f t="shared" si="5"/>
        <v>433016.45</v>
      </c>
      <c r="I23" s="9">
        <f t="shared" si="5"/>
        <v>484628.97900000005</v>
      </c>
      <c r="J23" s="6">
        <f t="shared" si="1"/>
        <v>16827.519999999902</v>
      </c>
      <c r="K23" s="6">
        <f t="shared" si="1"/>
        <v>2549.5059999999939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178336.57</v>
      </c>
      <c r="E24" s="9">
        <v>29843.15</v>
      </c>
      <c r="F24" s="9">
        <v>94241.19</v>
      </c>
      <c r="G24" s="9">
        <v>175250.7</v>
      </c>
      <c r="H24" s="9">
        <v>29843.15</v>
      </c>
      <c r="I24" s="9">
        <v>94241.19</v>
      </c>
      <c r="J24" s="6">
        <f t="shared" si="1"/>
        <v>-3085.8699999999953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468400.49</v>
      </c>
      <c r="E25" s="9">
        <v>337274.83</v>
      </c>
      <c r="F25" s="9">
        <v>324496.69</v>
      </c>
      <c r="G25" s="9">
        <v>489484.5</v>
      </c>
      <c r="H25" s="9">
        <v>338289.7</v>
      </c>
      <c r="I25" s="9">
        <v>324496.69</v>
      </c>
      <c r="J25" s="6">
        <f t="shared" si="1"/>
        <v>21084.010000000009</v>
      </c>
      <c r="K25" s="6">
        <f t="shared" si="1"/>
        <v>1014.8699999999953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83481.89</v>
      </c>
      <c r="E26" s="9">
        <v>42737.203999999998</v>
      </c>
      <c r="F26" s="9">
        <v>45279.33</v>
      </c>
      <c r="G26" s="9">
        <v>81896.960000000006</v>
      </c>
      <c r="H26" s="9">
        <v>44271.8</v>
      </c>
      <c r="I26" s="9">
        <v>45279.33</v>
      </c>
      <c r="J26" s="6">
        <f t="shared" si="1"/>
        <v>-1584.929999999993</v>
      </c>
      <c r="K26" s="6">
        <f t="shared" si="1"/>
        <v>1534.596000000005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24843.99</v>
      </c>
      <c r="E27" s="9">
        <v>20611.759999999998</v>
      </c>
      <c r="F27" s="9">
        <v>20611.769</v>
      </c>
      <c r="G27" s="9">
        <v>25258.3</v>
      </c>
      <c r="H27" s="9">
        <v>20611.8</v>
      </c>
      <c r="I27" s="9">
        <v>20611.769</v>
      </c>
      <c r="J27" s="6">
        <f t="shared" si="1"/>
        <v>414.30999999999767</v>
      </c>
      <c r="K27" s="6">
        <f t="shared" si="1"/>
        <v>4.0000000000873115E-2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6">D29+D31+D32+D33+D30</f>
        <v>559975.11</v>
      </c>
      <c r="E28" s="9">
        <f t="shared" si="6"/>
        <v>518089.98799999995</v>
      </c>
      <c r="F28" s="9">
        <f t="shared" si="6"/>
        <v>519135.67300000001</v>
      </c>
      <c r="G28" s="9">
        <f t="shared" si="6"/>
        <v>560464.06000000006</v>
      </c>
      <c r="H28" s="9">
        <f t="shared" si="6"/>
        <v>520968.63199999998</v>
      </c>
      <c r="I28" s="9">
        <f t="shared" si="6"/>
        <v>522014.33500000002</v>
      </c>
      <c r="J28" s="6">
        <f t="shared" si="1"/>
        <v>488.95000000006985</v>
      </c>
      <c r="K28" s="6">
        <f t="shared" si="1"/>
        <v>2878.6440000000293</v>
      </c>
      <c r="L28" s="6">
        <f t="shared" si="1"/>
        <v>2878.6620000000112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126535.7</v>
      </c>
      <c r="E29" s="9">
        <v>122590.304</v>
      </c>
      <c r="F29" s="9">
        <v>115825.493</v>
      </c>
      <c r="G29" s="9">
        <v>126643.48</v>
      </c>
      <c r="H29" s="9">
        <v>122590.304</v>
      </c>
      <c r="I29" s="9">
        <v>115825.493</v>
      </c>
      <c r="J29" s="6">
        <f t="shared" si="1"/>
        <v>107.77999999999884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240902.91</v>
      </c>
      <c r="E30" s="9">
        <v>246249.033</v>
      </c>
      <c r="F30" s="9">
        <v>252215.538</v>
      </c>
      <c r="G30" s="9">
        <v>240385</v>
      </c>
      <c r="H30" s="9">
        <v>249127.7</v>
      </c>
      <c r="I30" s="9">
        <v>255094.2</v>
      </c>
      <c r="J30" s="6">
        <f t="shared" si="1"/>
        <v>-517.91000000000349</v>
      </c>
      <c r="K30" s="6">
        <f t="shared" si="1"/>
        <v>2878.6670000000158</v>
      </c>
      <c r="L30" s="6">
        <f t="shared" si="1"/>
        <v>2878.6620000000112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115681.60000000001</v>
      </c>
      <c r="E31" s="9">
        <v>76277.418999999994</v>
      </c>
      <c r="F31" s="9">
        <v>76278.218999999997</v>
      </c>
      <c r="G31" s="9">
        <v>116164.4</v>
      </c>
      <c r="H31" s="9">
        <v>76277.418999999994</v>
      </c>
      <c r="I31" s="9">
        <v>76278.218999999997</v>
      </c>
      <c r="J31" s="6">
        <f t="shared" si="1"/>
        <v>482.79999999998836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18491.400000000001</v>
      </c>
      <c r="E32" s="9">
        <v>15875.009</v>
      </c>
      <c r="F32" s="9">
        <v>15875</v>
      </c>
      <c r="G32" s="9">
        <v>18656.189999999999</v>
      </c>
      <c r="H32" s="9">
        <v>15875.009</v>
      </c>
      <c r="I32" s="9">
        <v>15875</v>
      </c>
      <c r="J32" s="6">
        <f t="shared" si="1"/>
        <v>164.78999999999724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58363.5</v>
      </c>
      <c r="E33" s="12">
        <v>57098.222999999998</v>
      </c>
      <c r="F33" s="9">
        <v>58941.423000000003</v>
      </c>
      <c r="G33" s="9">
        <v>58614.99</v>
      </c>
      <c r="H33" s="12">
        <v>57098.2</v>
      </c>
      <c r="I33" s="9">
        <v>58941.423000000003</v>
      </c>
      <c r="J33" s="6">
        <f t="shared" si="1"/>
        <v>251.48999999999796</v>
      </c>
      <c r="K33" s="6">
        <f t="shared" si="1"/>
        <v>-2.3000000001047738E-2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7">D35+D36</f>
        <v>131757.34999999998</v>
      </c>
      <c r="E34" s="9">
        <f t="shared" si="7"/>
        <v>111659.85999999999</v>
      </c>
      <c r="F34" s="9">
        <f t="shared" si="7"/>
        <v>116020.76000000001</v>
      </c>
      <c r="G34" s="9">
        <f t="shared" si="7"/>
        <v>128170.92</v>
      </c>
      <c r="H34" s="9">
        <f t="shared" si="7"/>
        <v>111659.85999999999</v>
      </c>
      <c r="I34" s="9">
        <f t="shared" si="7"/>
        <v>116020.76000000001</v>
      </c>
      <c r="J34" s="6">
        <f t="shared" si="1"/>
        <v>-3586.4299999999785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97769.9</v>
      </c>
      <c r="E35" s="9">
        <v>68438.899999999994</v>
      </c>
      <c r="F35" s="9">
        <v>72799.8</v>
      </c>
      <c r="G35" s="9">
        <v>94059.76</v>
      </c>
      <c r="H35" s="9">
        <v>68438.899999999994</v>
      </c>
      <c r="I35" s="9">
        <v>72799.8</v>
      </c>
      <c r="J35" s="6">
        <f t="shared" si="1"/>
        <v>-3710.1399999999994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33987.449999999997</v>
      </c>
      <c r="E36" s="9">
        <v>43220.959999999999</v>
      </c>
      <c r="F36" s="9">
        <v>43220.959999999999</v>
      </c>
      <c r="G36" s="9">
        <v>34111.160000000003</v>
      </c>
      <c r="H36" s="9">
        <v>43220.959999999999</v>
      </c>
      <c r="I36" s="9">
        <v>43220.959999999999</v>
      </c>
      <c r="J36" s="6">
        <f t="shared" si="1"/>
        <v>123.7100000000064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122659.20999999999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117180.29000000001</v>
      </c>
      <c r="H37" s="9">
        <f t="shared" si="8"/>
        <v>68739.205000000002</v>
      </c>
      <c r="I37" s="9">
        <f t="shared" si="8"/>
        <v>68739.205000000002</v>
      </c>
      <c r="J37" s="6">
        <f t="shared" si="1"/>
        <v>-5478.9199999999837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29278.59</v>
      </c>
      <c r="E39" s="9">
        <v>27882.1</v>
      </c>
      <c r="F39" s="9">
        <v>27882.1</v>
      </c>
      <c r="G39" s="9">
        <v>29278.59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24685.22</v>
      </c>
      <c r="E40" s="9">
        <v>19426.205000000002</v>
      </c>
      <c r="F40" s="9">
        <v>19426.205000000002</v>
      </c>
      <c r="G40" s="9">
        <v>24680.1</v>
      </c>
      <c r="H40" s="9">
        <v>19426.205000000002</v>
      </c>
      <c r="I40" s="9">
        <v>19426.205000000002</v>
      </c>
      <c r="J40" s="6">
        <f t="shared" si="1"/>
        <v>-5.1200000000026193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62447.3</v>
      </c>
      <c r="E42" s="9">
        <v>17772.5</v>
      </c>
      <c r="F42" s="9">
        <v>17772.5</v>
      </c>
      <c r="G42" s="9">
        <v>56973.5</v>
      </c>
      <c r="H42" s="9">
        <v>17772.5</v>
      </c>
      <c r="I42" s="9">
        <v>17772.5</v>
      </c>
      <c r="J42" s="6">
        <f t="shared" si="1"/>
        <v>-5473.8000000000029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85389.6</v>
      </c>
      <c r="E43" s="9">
        <f t="shared" si="9"/>
        <v>70482.562999999995</v>
      </c>
      <c r="F43" s="9">
        <f t="shared" si="9"/>
        <v>67547.63</v>
      </c>
      <c r="G43" s="9">
        <f t="shared" si="9"/>
        <v>85243.4</v>
      </c>
      <c r="H43" s="9">
        <f t="shared" si="9"/>
        <v>70482.562999999995</v>
      </c>
      <c r="I43" s="9">
        <f t="shared" si="9"/>
        <v>67547.63</v>
      </c>
      <c r="J43" s="6">
        <f t="shared" si="1"/>
        <v>-146.20000000001164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71296.100000000006</v>
      </c>
      <c r="E44" s="11">
        <v>51952.341999999997</v>
      </c>
      <c r="F44" s="11">
        <v>49017.409</v>
      </c>
      <c r="G44" s="11">
        <v>71259.899999999994</v>
      </c>
      <c r="H44" s="11">
        <v>51952.341999999997</v>
      </c>
      <c r="I44" s="11">
        <v>49017.409</v>
      </c>
      <c r="J44" s="6">
        <f t="shared" si="1"/>
        <v>-36.200000000011642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14093.5</v>
      </c>
      <c r="E45" s="11">
        <v>18530.221000000001</v>
      </c>
      <c r="F45" s="11">
        <v>18530.221000000001</v>
      </c>
      <c r="G45" s="11">
        <v>13983.5</v>
      </c>
      <c r="H45" s="11">
        <v>18530.221000000001</v>
      </c>
      <c r="I45" s="11">
        <v>18530.221000000001</v>
      </c>
      <c r="J45" s="6">
        <f t="shared" si="1"/>
        <v>-110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10">D47</f>
        <v>24694.36</v>
      </c>
      <c r="E46" s="9">
        <f t="shared" si="10"/>
        <v>21646</v>
      </c>
      <c r="F46" s="9">
        <f t="shared" si="10"/>
        <v>21646</v>
      </c>
      <c r="G46" s="9">
        <f t="shared" si="10"/>
        <v>24694.36</v>
      </c>
      <c r="H46" s="9">
        <f t="shared" si="10"/>
        <v>21646</v>
      </c>
      <c r="I46" s="9">
        <f t="shared" si="10"/>
        <v>21646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24694.36</v>
      </c>
      <c r="E47" s="9">
        <v>21646</v>
      </c>
      <c r="F47" s="9">
        <v>21646</v>
      </c>
      <c r="G47" s="9">
        <v>24694.36</v>
      </c>
      <c r="H47" s="9">
        <v>21646</v>
      </c>
      <c r="I47" s="9">
        <v>21646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0</v>
      </c>
      <c r="H48" s="9">
        <f t="shared" si="11"/>
        <v>0</v>
      </c>
      <c r="I48" s="9">
        <f t="shared" si="11"/>
        <v>6863</v>
      </c>
      <c r="J48" s="6">
        <f t="shared" ref="J48:L49" si="12">G48-D48</f>
        <v>0</v>
      </c>
      <c r="K48" s="6">
        <f t="shared" si="12"/>
        <v>0</v>
      </c>
      <c r="L48" s="6">
        <f t="shared" si="1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2"/>
        <v>0</v>
      </c>
      <c r="K49" s="6">
        <f t="shared" si="12"/>
        <v>0</v>
      </c>
      <c r="L49" s="6">
        <f t="shared" si="1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2102998.75</v>
      </c>
      <c r="E50" s="9">
        <f t="shared" ref="E50:L50" si="13">E6+E13+E15+E18+E23+E28+E34+E37+E43+E46+E48</f>
        <v>1567052.227</v>
      </c>
      <c r="F50" s="9">
        <f t="shared" si="13"/>
        <v>1612757.6660000002</v>
      </c>
      <c r="G50" s="9">
        <f>G6+G13+G15+G18+G23+G28+G34+G37+G43+G46+G48</f>
        <v>2091705.16</v>
      </c>
      <c r="H50" s="9">
        <f t="shared" ref="H50:I50" si="14">H6+H13+H15+H18+H23+H28+H34+H37+H43+H46+H48</f>
        <v>1581435.6270000003</v>
      </c>
      <c r="I50" s="9">
        <f t="shared" si="14"/>
        <v>1615636.3280000002</v>
      </c>
      <c r="J50" s="9">
        <f t="shared" si="13"/>
        <v>-11293.590000000004</v>
      </c>
      <c r="K50" s="9">
        <f t="shared" si="13"/>
        <v>14383.400000000038</v>
      </c>
      <c r="L50" s="9">
        <f t="shared" si="13"/>
        <v>2878.6620000000112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164</v>
      </c>
      <c r="E4" s="10" t="s">
        <v>165</v>
      </c>
      <c r="F4" s="10" t="s">
        <v>166</v>
      </c>
      <c r="G4" s="10" t="s">
        <v>161</v>
      </c>
      <c r="H4" s="10" t="s">
        <v>162</v>
      </c>
      <c r="I4" s="10" t="s">
        <v>163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209030.04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209030.04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0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4748.3999999999996</v>
      </c>
      <c r="E8" s="9">
        <v>4663.5429999999997</v>
      </c>
      <c r="F8" s="9">
        <v>4663.5429999999997</v>
      </c>
      <c r="G8" s="9">
        <v>4748.3999999999996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157934.1</v>
      </c>
      <c r="E9" s="9">
        <v>143515.552</v>
      </c>
      <c r="F9" s="9">
        <v>143515.552</v>
      </c>
      <c r="G9" s="9">
        <v>157934.1</v>
      </c>
      <c r="H9" s="9">
        <v>143515.552</v>
      </c>
      <c r="I9" s="9">
        <v>143515.552</v>
      </c>
      <c r="J9" s="6">
        <f t="shared" si="1"/>
        <v>0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28134.73</v>
      </c>
      <c r="E10" s="9">
        <v>27057.899000000001</v>
      </c>
      <c r="F10" s="9">
        <v>27057.899000000001</v>
      </c>
      <c r="G10" s="9">
        <v>28134.73</v>
      </c>
      <c r="H10" s="9">
        <v>27057.899000000001</v>
      </c>
      <c r="I10" s="9">
        <v>27057.899000000001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1499.37</v>
      </c>
      <c r="E11" s="9">
        <v>5000</v>
      </c>
      <c r="F11" s="9">
        <v>5000</v>
      </c>
      <c r="G11" s="9">
        <v>1499.37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9481.2999999999993</v>
      </c>
      <c r="E12" s="9">
        <v>8896.7669999999998</v>
      </c>
      <c r="F12" s="9">
        <v>9096.8379999999997</v>
      </c>
      <c r="G12" s="9">
        <v>9481.2999999999993</v>
      </c>
      <c r="H12" s="9">
        <v>8896.7669999999998</v>
      </c>
      <c r="I12" s="9">
        <v>9096.8379999999997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 t="shared" ref="D15:I15" si="3">D16++D17</f>
        <v>34632.269999999997</v>
      </c>
      <c r="E15" s="9">
        <f t="shared" si="3"/>
        <v>30178.645</v>
      </c>
      <c r="F15" s="9">
        <f t="shared" si="3"/>
        <v>30008.645</v>
      </c>
      <c r="G15" s="9">
        <f t="shared" si="3"/>
        <v>34632.269999999997</v>
      </c>
      <c r="H15" s="9">
        <f t="shared" si="3"/>
        <v>30178.65</v>
      </c>
      <c r="I15" s="9">
        <f t="shared" si="3"/>
        <v>30008.65</v>
      </c>
      <c r="J15" s="6">
        <f t="shared" si="1"/>
        <v>0</v>
      </c>
      <c r="K15" s="6">
        <f t="shared" si="1"/>
        <v>5.0000000010186341E-3</v>
      </c>
      <c r="L15" s="6">
        <f t="shared" si="1"/>
        <v>5.0000000010186341E-3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31002.3</v>
      </c>
      <c r="E16" s="9">
        <v>29498.645</v>
      </c>
      <c r="F16" s="9">
        <v>29328.645</v>
      </c>
      <c r="G16" s="9">
        <v>31002.3</v>
      </c>
      <c r="H16" s="9">
        <v>29498.65</v>
      </c>
      <c r="I16" s="9">
        <v>29328.65</v>
      </c>
      <c r="J16" s="6">
        <f t="shared" si="1"/>
        <v>0</v>
      </c>
      <c r="K16" s="6">
        <f t="shared" si="1"/>
        <v>5.0000000010186341E-3</v>
      </c>
      <c r="L16" s="6">
        <f t="shared" si="1"/>
        <v>5.0000000010186341E-3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3629.97</v>
      </c>
      <c r="E17" s="9">
        <v>680</v>
      </c>
      <c r="F17" s="9">
        <v>680</v>
      </c>
      <c r="G17" s="9">
        <v>3629.97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159986.46000000002</v>
      </c>
      <c r="E18" s="9">
        <f t="shared" si="4"/>
        <v>128378.37100000001</v>
      </c>
      <c r="F18" s="9">
        <f t="shared" si="4"/>
        <v>101601.802</v>
      </c>
      <c r="G18" s="9">
        <f t="shared" si="4"/>
        <v>163683.76</v>
      </c>
      <c r="H18" s="9">
        <f t="shared" si="4"/>
        <v>128378.37100000001</v>
      </c>
      <c r="I18" s="9">
        <f t="shared" si="4"/>
        <v>101601.802</v>
      </c>
      <c r="J18" s="6">
        <f t="shared" si="1"/>
        <v>3697.2999999999884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83976.99</v>
      </c>
      <c r="E21" s="9">
        <v>70575.850000000006</v>
      </c>
      <c r="F21" s="9">
        <v>42149.180999999997</v>
      </c>
      <c r="G21" s="11">
        <v>83976.99</v>
      </c>
      <c r="H21" s="9">
        <v>70575.850000000006</v>
      </c>
      <c r="I21" s="9">
        <v>42149.180999999997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50497.77</v>
      </c>
      <c r="E22" s="9">
        <v>29819.821</v>
      </c>
      <c r="F22" s="9">
        <v>29819.821</v>
      </c>
      <c r="G22" s="9">
        <v>54195.07</v>
      </c>
      <c r="H22" s="9">
        <v>29819.821</v>
      </c>
      <c r="I22" s="9">
        <v>29819.821</v>
      </c>
      <c r="J22" s="6">
        <f t="shared" si="1"/>
        <v>3697.3000000000029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5">D24+D25+D26+D27</f>
        <v>771890.46</v>
      </c>
      <c r="E23" s="9">
        <f t="shared" si="5"/>
        <v>433016.45</v>
      </c>
      <c r="F23" s="9">
        <f t="shared" si="5"/>
        <v>484628.97900000005</v>
      </c>
      <c r="G23" s="9">
        <f t="shared" si="5"/>
        <v>744607.66</v>
      </c>
      <c r="H23" s="9">
        <f t="shared" si="5"/>
        <v>433016.45</v>
      </c>
      <c r="I23" s="9">
        <f t="shared" si="5"/>
        <v>484628.97900000005</v>
      </c>
      <c r="J23" s="6">
        <f t="shared" si="1"/>
        <v>-27282.79999999993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175250.7</v>
      </c>
      <c r="E24" s="9">
        <v>29843.15</v>
      </c>
      <c r="F24" s="9">
        <v>94241.19</v>
      </c>
      <c r="G24" s="9">
        <v>174244.29</v>
      </c>
      <c r="H24" s="9">
        <v>29843.15</v>
      </c>
      <c r="I24" s="9">
        <v>94241.19</v>
      </c>
      <c r="J24" s="6">
        <f t="shared" si="1"/>
        <v>-1006.4100000000035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489484.5</v>
      </c>
      <c r="E25" s="9">
        <v>338289.7</v>
      </c>
      <c r="F25" s="9">
        <v>324496.69</v>
      </c>
      <c r="G25" s="9">
        <v>465024.76</v>
      </c>
      <c r="H25" s="9">
        <v>338289.7</v>
      </c>
      <c r="I25" s="9">
        <v>324496.69</v>
      </c>
      <c r="J25" s="6">
        <f t="shared" si="1"/>
        <v>-24459.739999999991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81896.960000000006</v>
      </c>
      <c r="E26" s="9">
        <v>44271.8</v>
      </c>
      <c r="F26" s="9">
        <v>45279.33</v>
      </c>
      <c r="G26" s="9">
        <v>80075.53</v>
      </c>
      <c r="H26" s="9">
        <v>44271.8</v>
      </c>
      <c r="I26" s="9">
        <v>45279.33</v>
      </c>
      <c r="J26" s="6">
        <f t="shared" si="1"/>
        <v>-1821.4300000000076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25258.3</v>
      </c>
      <c r="E27" s="9">
        <v>20611.8</v>
      </c>
      <c r="F27" s="9">
        <v>20611.769</v>
      </c>
      <c r="G27" s="9">
        <v>25263.08</v>
      </c>
      <c r="H27" s="9">
        <v>20611.8</v>
      </c>
      <c r="I27" s="9">
        <v>20611.769</v>
      </c>
      <c r="J27" s="6">
        <f t="shared" si="1"/>
        <v>4.7800000000024738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6">D29+D31+D32+D33+D30</f>
        <v>560464.06000000006</v>
      </c>
      <c r="E28" s="9">
        <f t="shared" si="6"/>
        <v>520968.63199999998</v>
      </c>
      <c r="F28" s="9">
        <f t="shared" si="6"/>
        <v>522014.33500000002</v>
      </c>
      <c r="G28" s="9">
        <f t="shared" si="6"/>
        <v>563109.83000000007</v>
      </c>
      <c r="H28" s="9">
        <f t="shared" si="6"/>
        <v>520968.63199999998</v>
      </c>
      <c r="I28" s="9">
        <f t="shared" si="6"/>
        <v>522014.33500000002</v>
      </c>
      <c r="J28" s="6">
        <f t="shared" si="1"/>
        <v>2645.7700000000186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126643.48</v>
      </c>
      <c r="E29" s="9">
        <v>122590.304</v>
      </c>
      <c r="F29" s="9">
        <v>115825.493</v>
      </c>
      <c r="G29" s="9">
        <v>123281.71</v>
      </c>
      <c r="H29" s="9">
        <v>122590.304</v>
      </c>
      <c r="I29" s="9">
        <v>115825.493</v>
      </c>
      <c r="J29" s="6">
        <f t="shared" si="1"/>
        <v>-3361.7699999999895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240385</v>
      </c>
      <c r="E30" s="9">
        <v>249127.7</v>
      </c>
      <c r="F30" s="9">
        <v>255094.2</v>
      </c>
      <c r="G30" s="9">
        <v>243127.79</v>
      </c>
      <c r="H30" s="9">
        <v>249127.7</v>
      </c>
      <c r="I30" s="9">
        <v>255094.2</v>
      </c>
      <c r="J30" s="6">
        <f t="shared" si="1"/>
        <v>2742.7900000000081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116164.4</v>
      </c>
      <c r="E31" s="9">
        <v>76277.418999999994</v>
      </c>
      <c r="F31" s="9">
        <v>76278.218999999997</v>
      </c>
      <c r="G31" s="9">
        <v>119880.94</v>
      </c>
      <c r="H31" s="9">
        <v>76277.418999999994</v>
      </c>
      <c r="I31" s="9">
        <v>76278.218999999997</v>
      </c>
      <c r="J31" s="6">
        <f t="shared" si="1"/>
        <v>3716.5400000000081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18656.189999999999</v>
      </c>
      <c r="E32" s="9">
        <v>15875.009</v>
      </c>
      <c r="F32" s="9">
        <v>15875</v>
      </c>
      <c r="G32" s="9">
        <v>18164.79</v>
      </c>
      <c r="H32" s="9">
        <v>15875.009</v>
      </c>
      <c r="I32" s="9">
        <v>15875</v>
      </c>
      <c r="J32" s="6">
        <f t="shared" si="1"/>
        <v>-491.39999999999782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58614.99</v>
      </c>
      <c r="E33" s="12">
        <v>57098.2</v>
      </c>
      <c r="F33" s="9">
        <v>58941.423000000003</v>
      </c>
      <c r="G33" s="9">
        <v>58654.6</v>
      </c>
      <c r="H33" s="12">
        <v>57098.2</v>
      </c>
      <c r="I33" s="9">
        <v>58941.423000000003</v>
      </c>
      <c r="J33" s="6">
        <f t="shared" si="1"/>
        <v>39.610000000000582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7">D35+D36</f>
        <v>128170.92</v>
      </c>
      <c r="E34" s="9">
        <f t="shared" si="7"/>
        <v>111659.85999999999</v>
      </c>
      <c r="F34" s="9">
        <f t="shared" si="7"/>
        <v>116020.76000000001</v>
      </c>
      <c r="G34" s="9">
        <f t="shared" si="7"/>
        <v>133990.93</v>
      </c>
      <c r="H34" s="9">
        <f t="shared" si="7"/>
        <v>112210.54000000001</v>
      </c>
      <c r="I34" s="9">
        <f t="shared" si="7"/>
        <v>116020.76000000001</v>
      </c>
      <c r="J34" s="6">
        <f t="shared" si="1"/>
        <v>5820.0099999999948</v>
      </c>
      <c r="K34" s="6">
        <f t="shared" si="1"/>
        <v>550.68000000002212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94059.76</v>
      </c>
      <c r="E35" s="9">
        <v>68438.899999999994</v>
      </c>
      <c r="F35" s="9">
        <v>72799.8</v>
      </c>
      <c r="G35" s="9">
        <v>99831.77</v>
      </c>
      <c r="H35" s="9">
        <v>68989.58</v>
      </c>
      <c r="I35" s="9">
        <v>72799.8</v>
      </c>
      <c r="J35" s="6">
        <f t="shared" si="1"/>
        <v>5772.0100000000093</v>
      </c>
      <c r="K35" s="6">
        <f t="shared" si="1"/>
        <v>550.68000000000757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34111.160000000003</v>
      </c>
      <c r="E36" s="9">
        <v>43220.959999999999</v>
      </c>
      <c r="F36" s="9">
        <v>43220.959999999999</v>
      </c>
      <c r="G36" s="9">
        <v>34159.160000000003</v>
      </c>
      <c r="H36" s="9">
        <v>43220.959999999999</v>
      </c>
      <c r="I36" s="9">
        <v>43220.959999999999</v>
      </c>
      <c r="J36" s="6">
        <f t="shared" si="1"/>
        <v>48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117180.29000000001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117570.3</v>
      </c>
      <c r="H37" s="9">
        <f t="shared" si="8"/>
        <v>68739.205000000002</v>
      </c>
      <c r="I37" s="9">
        <f t="shared" si="8"/>
        <v>68739.205000000002</v>
      </c>
      <c r="J37" s="6">
        <f t="shared" si="1"/>
        <v>390.00999999999476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29278.59</v>
      </c>
      <c r="E39" s="9">
        <v>27882.1</v>
      </c>
      <c r="F39" s="9">
        <v>27882.1</v>
      </c>
      <c r="G39" s="9">
        <v>29278.59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24680.1</v>
      </c>
      <c r="E40" s="9">
        <v>19426.205000000002</v>
      </c>
      <c r="F40" s="9">
        <v>19426.205000000002</v>
      </c>
      <c r="G40" s="9">
        <v>24680.1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56973.5</v>
      </c>
      <c r="E42" s="9">
        <v>17772.5</v>
      </c>
      <c r="F42" s="9">
        <v>17772.5</v>
      </c>
      <c r="G42" s="9">
        <v>57363.51</v>
      </c>
      <c r="H42" s="9">
        <v>17772.5</v>
      </c>
      <c r="I42" s="9">
        <v>17772.5</v>
      </c>
      <c r="J42" s="6">
        <f t="shared" si="1"/>
        <v>390.01000000000204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85243.4</v>
      </c>
      <c r="E43" s="9">
        <f t="shared" si="9"/>
        <v>70482.562999999995</v>
      </c>
      <c r="F43" s="9">
        <f t="shared" si="9"/>
        <v>67547.63</v>
      </c>
      <c r="G43" s="9">
        <f t="shared" si="9"/>
        <v>83821.740000000005</v>
      </c>
      <c r="H43" s="9">
        <f t="shared" si="9"/>
        <v>70482.562999999995</v>
      </c>
      <c r="I43" s="9">
        <f t="shared" si="9"/>
        <v>67547.63</v>
      </c>
      <c r="J43" s="6">
        <f t="shared" si="1"/>
        <v>-1421.6599999999889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71259.899999999994</v>
      </c>
      <c r="E44" s="11">
        <v>51952.341999999997</v>
      </c>
      <c r="F44" s="11">
        <v>49017.409</v>
      </c>
      <c r="G44" s="11">
        <v>69838.240000000005</v>
      </c>
      <c r="H44" s="11">
        <v>51952.341999999997</v>
      </c>
      <c r="I44" s="11">
        <v>49017.409</v>
      </c>
      <c r="J44" s="6">
        <f t="shared" si="1"/>
        <v>-1421.6599999999889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13983.5</v>
      </c>
      <c r="E45" s="11">
        <v>18530.221000000001</v>
      </c>
      <c r="F45" s="11">
        <v>18530.221000000001</v>
      </c>
      <c r="G45" s="11">
        <v>13983.5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10">D47</f>
        <v>24694.36</v>
      </c>
      <c r="E46" s="9">
        <f t="shared" si="10"/>
        <v>21646</v>
      </c>
      <c r="F46" s="9">
        <f t="shared" si="10"/>
        <v>21646</v>
      </c>
      <c r="G46" s="9">
        <f t="shared" si="10"/>
        <v>24694.36</v>
      </c>
      <c r="H46" s="9">
        <f t="shared" si="10"/>
        <v>21646</v>
      </c>
      <c r="I46" s="9">
        <f t="shared" si="10"/>
        <v>21646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24694.36</v>
      </c>
      <c r="E47" s="9">
        <v>21646</v>
      </c>
      <c r="F47" s="9">
        <v>21646</v>
      </c>
      <c r="G47" s="9">
        <v>24694.36</v>
      </c>
      <c r="H47" s="9">
        <v>21646</v>
      </c>
      <c r="I47" s="9">
        <v>21646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13.15</v>
      </c>
      <c r="H48" s="9">
        <f t="shared" si="11"/>
        <v>0</v>
      </c>
      <c r="I48" s="9">
        <f t="shared" si="11"/>
        <v>6863</v>
      </c>
      <c r="J48" s="6">
        <f t="shared" ref="J48:L49" si="12">G48-D48</f>
        <v>13.15</v>
      </c>
      <c r="K48" s="6">
        <f t="shared" si="12"/>
        <v>0</v>
      </c>
      <c r="L48" s="6">
        <f t="shared" si="1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13.15</v>
      </c>
      <c r="H49" s="9">
        <v>0</v>
      </c>
      <c r="I49" s="9">
        <v>6863</v>
      </c>
      <c r="J49" s="6">
        <f t="shared" si="12"/>
        <v>13.15</v>
      </c>
      <c r="K49" s="6">
        <f t="shared" si="12"/>
        <v>0</v>
      </c>
      <c r="L49" s="6">
        <f t="shared" si="1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2091705.16</v>
      </c>
      <c r="E50" s="9">
        <f t="shared" ref="E50:L50" si="13">E6+E13+E15+E18+E23+E28+E34+E37+E43+E46+E48</f>
        <v>1581435.6270000003</v>
      </c>
      <c r="F50" s="9">
        <f t="shared" si="13"/>
        <v>1615636.3280000002</v>
      </c>
      <c r="G50" s="9">
        <f t="shared" si="13"/>
        <v>2075566.94</v>
      </c>
      <c r="H50" s="9">
        <f t="shared" si="13"/>
        <v>1581986.3120000002</v>
      </c>
      <c r="I50" s="9">
        <f t="shared" si="13"/>
        <v>1615636.3330000001</v>
      </c>
      <c r="J50" s="9">
        <f t="shared" si="13"/>
        <v>-16138.219999999923</v>
      </c>
      <c r="K50" s="9">
        <f t="shared" si="13"/>
        <v>550.68500000002314</v>
      </c>
      <c r="L50" s="9">
        <f t="shared" si="13"/>
        <v>5.0000000010186341E-3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161</v>
      </c>
      <c r="E4" s="10" t="s">
        <v>162</v>
      </c>
      <c r="F4" s="10" t="s">
        <v>163</v>
      </c>
      <c r="G4" s="10" t="s">
        <v>158</v>
      </c>
      <c r="H4" s="10" t="s">
        <v>159</v>
      </c>
      <c r="I4" s="10" t="s">
        <v>160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209030.04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208962</v>
      </c>
      <c r="H6" s="8">
        <f t="shared" si="0"/>
        <v>196365.90099999998</v>
      </c>
      <c r="I6" s="8">
        <f t="shared" si="0"/>
        <v>196565.97199999998</v>
      </c>
      <c r="J6" s="6">
        <f t="shared" ref="J6:L48" si="1">G6-D6</f>
        <v>-68.040000000008149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</v>
      </c>
      <c r="H7" s="9">
        <v>7232.14</v>
      </c>
      <c r="I7" s="9">
        <v>7232.14</v>
      </c>
      <c r="J7" s="6">
        <f t="shared" si="1"/>
        <v>-3.999999999996362E-2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4748.3999999999996</v>
      </c>
      <c r="E8" s="9">
        <v>4663.5429999999997</v>
      </c>
      <c r="F8" s="9">
        <v>4663.5429999999997</v>
      </c>
      <c r="G8" s="9">
        <v>4748.3999999999996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157934.1</v>
      </c>
      <c r="E9" s="9">
        <v>143515.552</v>
      </c>
      <c r="F9" s="9">
        <v>143515.552</v>
      </c>
      <c r="G9" s="9">
        <v>157934.1</v>
      </c>
      <c r="H9" s="9">
        <v>143515.552</v>
      </c>
      <c r="I9" s="9">
        <v>143515.552</v>
      </c>
      <c r="J9" s="6">
        <f t="shared" si="1"/>
        <v>0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28134.73</v>
      </c>
      <c r="E10" s="9">
        <v>27057.899000000001</v>
      </c>
      <c r="F10" s="9">
        <v>27057.899000000001</v>
      </c>
      <c r="G10" s="9">
        <v>28134.7</v>
      </c>
      <c r="H10" s="9">
        <v>27057.899000000001</v>
      </c>
      <c r="I10" s="9">
        <v>27057.899000000001</v>
      </c>
      <c r="J10" s="6">
        <f t="shared" si="1"/>
        <v>-2.9999999998835847E-2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1499.37</v>
      </c>
      <c r="E11" s="9">
        <v>5000</v>
      </c>
      <c r="F11" s="9">
        <v>5000</v>
      </c>
      <c r="G11" s="9">
        <v>1499.4</v>
      </c>
      <c r="H11" s="9">
        <v>5000</v>
      </c>
      <c r="I11" s="9">
        <v>5000</v>
      </c>
      <c r="J11" s="6">
        <f t="shared" si="1"/>
        <v>3.0000000000200089E-2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9481.2999999999993</v>
      </c>
      <c r="E12" s="9">
        <v>8896.7669999999998</v>
      </c>
      <c r="F12" s="9">
        <v>9096.8379999999997</v>
      </c>
      <c r="G12" s="9">
        <v>9413.2999999999993</v>
      </c>
      <c r="H12" s="9">
        <v>8896.7669999999998</v>
      </c>
      <c r="I12" s="9">
        <v>9096.8379999999997</v>
      </c>
      <c r="J12" s="6">
        <f t="shared" si="1"/>
        <v>-68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D16++D17</f>
        <v>34632.269999999997</v>
      </c>
      <c r="E15" s="9">
        <f>E16++E17</f>
        <v>30178.65</v>
      </c>
      <c r="F15" s="9">
        <f>F16++F17</f>
        <v>30008.65</v>
      </c>
      <c r="G15" s="9">
        <f>G16+G17</f>
        <v>34531.5</v>
      </c>
      <c r="H15" s="9">
        <f>H16++H17</f>
        <v>30178.65</v>
      </c>
      <c r="I15" s="9">
        <f>I16++I17</f>
        <v>30008.65</v>
      </c>
      <c r="J15" s="6">
        <f t="shared" si="1"/>
        <v>-100.7699999999968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31002.3</v>
      </c>
      <c r="E16" s="9">
        <v>29498.65</v>
      </c>
      <c r="F16" s="9">
        <v>29328.65</v>
      </c>
      <c r="G16" s="9">
        <v>30901.5</v>
      </c>
      <c r="H16" s="9">
        <v>29498.65</v>
      </c>
      <c r="I16" s="9">
        <v>29328.65</v>
      </c>
      <c r="J16" s="6">
        <f t="shared" si="1"/>
        <v>-100.79999999999927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3629.97</v>
      </c>
      <c r="E17" s="9">
        <v>680</v>
      </c>
      <c r="F17" s="9">
        <v>680</v>
      </c>
      <c r="G17" s="9">
        <v>3630</v>
      </c>
      <c r="H17" s="9">
        <v>680</v>
      </c>
      <c r="I17" s="9">
        <v>680</v>
      </c>
      <c r="J17" s="6">
        <f t="shared" si="1"/>
        <v>3.0000000000200089E-2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163683.76</v>
      </c>
      <c r="E18" s="9">
        <f t="shared" si="3"/>
        <v>128378.37100000001</v>
      </c>
      <c r="F18" s="9">
        <f t="shared" si="3"/>
        <v>101601.802</v>
      </c>
      <c r="G18" s="9">
        <f t="shared" si="3"/>
        <v>163683.79999999999</v>
      </c>
      <c r="H18" s="9">
        <f t="shared" si="3"/>
        <v>128378.37100000001</v>
      </c>
      <c r="I18" s="9">
        <f t="shared" si="3"/>
        <v>101601.802</v>
      </c>
      <c r="J18" s="6">
        <f t="shared" si="1"/>
        <v>3.9999999979045242E-2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83976.99</v>
      </c>
      <c r="E21" s="9">
        <v>70575.850000000006</v>
      </c>
      <c r="F21" s="9">
        <v>42149.180999999997</v>
      </c>
      <c r="G21" s="11">
        <v>83977</v>
      </c>
      <c r="H21" s="9">
        <v>70575.850000000006</v>
      </c>
      <c r="I21" s="9">
        <v>42149.180999999997</v>
      </c>
      <c r="J21" s="6">
        <f t="shared" si="1"/>
        <v>9.9999999947613105E-3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54195.07</v>
      </c>
      <c r="E22" s="9">
        <v>29819.821</v>
      </c>
      <c r="F22" s="9">
        <v>29819.821</v>
      </c>
      <c r="G22" s="9">
        <v>54195.1</v>
      </c>
      <c r="H22" s="9">
        <v>29819.821</v>
      </c>
      <c r="I22" s="9">
        <v>29819.821</v>
      </c>
      <c r="J22" s="6">
        <f t="shared" si="1"/>
        <v>2.9999999998835847E-2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744607.66</v>
      </c>
      <c r="E23" s="9">
        <f t="shared" si="4"/>
        <v>433016.45</v>
      </c>
      <c r="F23" s="9">
        <f t="shared" si="4"/>
        <v>484628.97900000005</v>
      </c>
      <c r="G23" s="9">
        <f t="shared" si="4"/>
        <v>812514.29999999993</v>
      </c>
      <c r="H23" s="9">
        <f t="shared" si="4"/>
        <v>433016.45</v>
      </c>
      <c r="I23" s="9">
        <f t="shared" si="4"/>
        <v>484628.97900000005</v>
      </c>
      <c r="J23" s="6">
        <f t="shared" si="1"/>
        <v>67906.639999999898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174244.29</v>
      </c>
      <c r="E24" s="9">
        <v>29843.15</v>
      </c>
      <c r="F24" s="9">
        <v>94241.19</v>
      </c>
      <c r="G24" s="9">
        <v>174244.3</v>
      </c>
      <c r="H24" s="9">
        <v>29843.15</v>
      </c>
      <c r="I24" s="9">
        <v>94241.19</v>
      </c>
      <c r="J24" s="6">
        <f t="shared" si="1"/>
        <v>9.9999999802093953E-3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465024.76</v>
      </c>
      <c r="E25" s="9">
        <v>338289.7</v>
      </c>
      <c r="F25" s="9">
        <v>324496.69</v>
      </c>
      <c r="G25" s="9">
        <v>532931.4</v>
      </c>
      <c r="H25" s="9">
        <v>338289.7</v>
      </c>
      <c r="I25" s="9">
        <v>324496.69</v>
      </c>
      <c r="J25" s="6">
        <f t="shared" si="1"/>
        <v>67906.640000000014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80075.53</v>
      </c>
      <c r="E26" s="9">
        <v>44271.8</v>
      </c>
      <c r="F26" s="9">
        <v>45279.33</v>
      </c>
      <c r="G26" s="9">
        <v>80075.5</v>
      </c>
      <c r="H26" s="9">
        <v>44271.8</v>
      </c>
      <c r="I26" s="9">
        <v>45279.33</v>
      </c>
      <c r="J26" s="6">
        <f t="shared" si="1"/>
        <v>-2.9999999998835847E-2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25263.08</v>
      </c>
      <c r="E27" s="9">
        <v>20611.8</v>
      </c>
      <c r="F27" s="9">
        <v>20611.769</v>
      </c>
      <c r="G27" s="9">
        <v>25263.1</v>
      </c>
      <c r="H27" s="9">
        <v>20611.8</v>
      </c>
      <c r="I27" s="9">
        <v>20611.769</v>
      </c>
      <c r="J27" s="6">
        <f t="shared" si="1"/>
        <v>1.9999999996798579E-2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563109.83000000007</v>
      </c>
      <c r="E28" s="9">
        <f t="shared" si="5"/>
        <v>520968.63199999998</v>
      </c>
      <c r="F28" s="9">
        <f t="shared" si="5"/>
        <v>522014.33500000002</v>
      </c>
      <c r="G28" s="9">
        <f t="shared" si="5"/>
        <v>566630.89999999991</v>
      </c>
      <c r="H28" s="9">
        <f t="shared" si="5"/>
        <v>520968.63199999998</v>
      </c>
      <c r="I28" s="9">
        <f t="shared" si="5"/>
        <v>522014.33500000002</v>
      </c>
      <c r="J28" s="6">
        <f t="shared" si="1"/>
        <v>3521.0699999998324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123281.71</v>
      </c>
      <c r="E29" s="9">
        <v>122590.304</v>
      </c>
      <c r="F29" s="9">
        <v>115825.493</v>
      </c>
      <c r="G29" s="9">
        <v>125177.8</v>
      </c>
      <c r="H29" s="9">
        <v>122590.304</v>
      </c>
      <c r="I29" s="9">
        <v>115825.493</v>
      </c>
      <c r="J29" s="6">
        <f t="shared" si="1"/>
        <v>1896.0899999999965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243127.79</v>
      </c>
      <c r="E30" s="9">
        <v>249127.7</v>
      </c>
      <c r="F30" s="9">
        <v>255094.2</v>
      </c>
      <c r="G30" s="9">
        <v>244752.8</v>
      </c>
      <c r="H30" s="9">
        <v>249127.7</v>
      </c>
      <c r="I30" s="9">
        <v>255094.2</v>
      </c>
      <c r="J30" s="6">
        <f t="shared" si="1"/>
        <v>1625.0099999999802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119880.94</v>
      </c>
      <c r="E31" s="9">
        <v>76277.418999999994</v>
      </c>
      <c r="F31" s="9">
        <v>76278.218999999997</v>
      </c>
      <c r="G31" s="9">
        <v>119880.9</v>
      </c>
      <c r="H31" s="9">
        <v>76277.418999999994</v>
      </c>
      <c r="I31" s="9">
        <v>76278.218999999997</v>
      </c>
      <c r="J31" s="6">
        <f t="shared" si="1"/>
        <v>-4.0000000008149073E-2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18164.79</v>
      </c>
      <c r="E32" s="9">
        <v>15875.009</v>
      </c>
      <c r="F32" s="9">
        <v>15875</v>
      </c>
      <c r="G32" s="9">
        <v>18164.8</v>
      </c>
      <c r="H32" s="9">
        <v>15875.009</v>
      </c>
      <c r="I32" s="9">
        <v>15875</v>
      </c>
      <c r="J32" s="6">
        <f t="shared" si="1"/>
        <v>9.9999999983992893E-3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58654.6</v>
      </c>
      <c r="E33" s="12">
        <v>57098.2</v>
      </c>
      <c r="F33" s="9">
        <v>58941.423000000003</v>
      </c>
      <c r="G33" s="9">
        <v>58654.6</v>
      </c>
      <c r="H33" s="12">
        <v>57098.2</v>
      </c>
      <c r="I33" s="9">
        <v>58941.423000000003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133990.93</v>
      </c>
      <c r="E34" s="9">
        <f t="shared" si="6"/>
        <v>112210.54000000001</v>
      </c>
      <c r="F34" s="9">
        <f t="shared" si="6"/>
        <v>116020.76000000001</v>
      </c>
      <c r="G34" s="9">
        <f t="shared" si="6"/>
        <v>133990.9</v>
      </c>
      <c r="H34" s="9">
        <f t="shared" si="6"/>
        <v>112210.54000000001</v>
      </c>
      <c r="I34" s="9">
        <f t="shared" si="6"/>
        <v>116020.76000000001</v>
      </c>
      <c r="J34" s="6">
        <f t="shared" si="1"/>
        <v>-2.9999999998835847E-2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99831.77</v>
      </c>
      <c r="E35" s="9">
        <v>68989.58</v>
      </c>
      <c r="F35" s="9">
        <v>72799.8</v>
      </c>
      <c r="G35" s="9">
        <v>99831.8</v>
      </c>
      <c r="H35" s="9">
        <v>68989.58</v>
      </c>
      <c r="I35" s="9">
        <v>72799.8</v>
      </c>
      <c r="J35" s="6">
        <f t="shared" si="1"/>
        <v>2.9999999998835847E-2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34159.160000000003</v>
      </c>
      <c r="E36" s="9">
        <v>43220.959999999999</v>
      </c>
      <c r="F36" s="9">
        <v>43220.959999999999</v>
      </c>
      <c r="G36" s="9">
        <v>34159.1</v>
      </c>
      <c r="H36" s="9">
        <v>43220.959999999999</v>
      </c>
      <c r="I36" s="9">
        <v>43220.959999999999</v>
      </c>
      <c r="J36" s="6">
        <f t="shared" si="1"/>
        <v>-6.0000000004947651E-2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117570.3</v>
      </c>
      <c r="E37" s="9">
        <f t="shared" si="7"/>
        <v>68739.205000000002</v>
      </c>
      <c r="F37" s="9">
        <f t="shared" si="7"/>
        <v>68739.205000000002</v>
      </c>
      <c r="G37" s="9">
        <f t="shared" si="7"/>
        <v>119253.8</v>
      </c>
      <c r="H37" s="9">
        <f t="shared" si="7"/>
        <v>68739.205000000002</v>
      </c>
      <c r="I37" s="9">
        <f t="shared" si="7"/>
        <v>68739.205000000002</v>
      </c>
      <c r="J37" s="6">
        <f t="shared" si="1"/>
        <v>1683.5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29278.59</v>
      </c>
      <c r="E39" s="9">
        <v>27882.1</v>
      </c>
      <c r="F39" s="9">
        <v>27882.1</v>
      </c>
      <c r="G39" s="9">
        <v>29861.9</v>
      </c>
      <c r="H39" s="9">
        <v>27882.1</v>
      </c>
      <c r="I39" s="9">
        <v>27882.1</v>
      </c>
      <c r="J39" s="6">
        <f t="shared" si="1"/>
        <v>583.31000000000131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24680.1</v>
      </c>
      <c r="E40" s="9">
        <v>19426.205000000002</v>
      </c>
      <c r="F40" s="9">
        <v>19426.205000000002</v>
      </c>
      <c r="G40" s="9">
        <v>24680.1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6078.3</v>
      </c>
      <c r="H41" s="9">
        <v>2388.4</v>
      </c>
      <c r="I41" s="9">
        <v>2388.4</v>
      </c>
      <c r="J41" s="6">
        <f t="shared" si="1"/>
        <v>1100.1999999999998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57363.51</v>
      </c>
      <c r="E42" s="9">
        <v>17772.5</v>
      </c>
      <c r="F42" s="9">
        <v>17772.5</v>
      </c>
      <c r="G42" s="9">
        <v>57363.5</v>
      </c>
      <c r="H42" s="9">
        <v>17772.5</v>
      </c>
      <c r="I42" s="9">
        <v>17772.5</v>
      </c>
      <c r="J42" s="6">
        <f t="shared" si="1"/>
        <v>-1.0000000002037268E-2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83821.740000000005</v>
      </c>
      <c r="E43" s="9">
        <f t="shared" si="8"/>
        <v>70482.562999999995</v>
      </c>
      <c r="F43" s="9">
        <f t="shared" si="8"/>
        <v>67547.63</v>
      </c>
      <c r="G43" s="9">
        <f t="shared" si="8"/>
        <v>83821.7</v>
      </c>
      <c r="H43" s="9">
        <f t="shared" si="8"/>
        <v>70482.562999999995</v>
      </c>
      <c r="I43" s="9">
        <f t="shared" si="8"/>
        <v>67547.63</v>
      </c>
      <c r="J43" s="6">
        <f t="shared" si="1"/>
        <v>-4.0000000008149073E-2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69838.240000000005</v>
      </c>
      <c r="E44" s="11">
        <v>51952.341999999997</v>
      </c>
      <c r="F44" s="11">
        <v>49017.409</v>
      </c>
      <c r="G44" s="11">
        <v>69838.2</v>
      </c>
      <c r="H44" s="11">
        <v>51952.341999999997</v>
      </c>
      <c r="I44" s="11">
        <v>49017.409</v>
      </c>
      <c r="J44" s="6">
        <f t="shared" si="1"/>
        <v>-4.0000000008149073E-2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13983.5</v>
      </c>
      <c r="E45" s="11">
        <v>18530.221000000001</v>
      </c>
      <c r="F45" s="11">
        <v>18530.221000000001</v>
      </c>
      <c r="G45" s="11">
        <v>13983.5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9">D47</f>
        <v>24694.36</v>
      </c>
      <c r="E46" s="9">
        <f t="shared" si="9"/>
        <v>21646</v>
      </c>
      <c r="F46" s="9">
        <f t="shared" si="9"/>
        <v>21646</v>
      </c>
      <c r="G46" s="9">
        <f t="shared" si="9"/>
        <v>24694.400000000001</v>
      </c>
      <c r="H46" s="9">
        <f t="shared" si="9"/>
        <v>21646</v>
      </c>
      <c r="I46" s="9">
        <f t="shared" si="9"/>
        <v>21646</v>
      </c>
      <c r="J46" s="6">
        <f t="shared" si="1"/>
        <v>4.0000000000873115E-2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24694.36</v>
      </c>
      <c r="E47" s="9">
        <v>21646</v>
      </c>
      <c r="F47" s="9">
        <v>21646</v>
      </c>
      <c r="G47" s="9">
        <v>24694.400000000001</v>
      </c>
      <c r="H47" s="9">
        <v>21646</v>
      </c>
      <c r="I47" s="9">
        <v>21646</v>
      </c>
      <c r="J47" s="6">
        <f t="shared" si="1"/>
        <v>4.0000000000873115E-2</v>
      </c>
      <c r="K47" s="14">
        <f t="shared" si="1"/>
        <v>0</v>
      </c>
      <c r="L47" s="14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0">D49</f>
        <v>13.15</v>
      </c>
      <c r="E48" s="9">
        <f t="shared" si="10"/>
        <v>0</v>
      </c>
      <c r="F48" s="9">
        <f t="shared" si="10"/>
        <v>6863</v>
      </c>
      <c r="G48" s="9">
        <f t="shared" si="10"/>
        <v>13.1</v>
      </c>
      <c r="H48" s="9">
        <f t="shared" si="10"/>
        <v>0</v>
      </c>
      <c r="I48" s="9">
        <f t="shared" si="10"/>
        <v>6863</v>
      </c>
      <c r="J48" s="6">
        <f t="shared" si="1"/>
        <v>-5.0000000000000711E-2</v>
      </c>
      <c r="K48" s="14">
        <f t="shared" si="1"/>
        <v>0</v>
      </c>
      <c r="L48" s="14">
        <f t="shared" si="1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13.15</v>
      </c>
      <c r="E49" s="9">
        <v>0</v>
      </c>
      <c r="F49" s="9">
        <v>6863</v>
      </c>
      <c r="G49" s="9">
        <v>13.1</v>
      </c>
      <c r="H49" s="9">
        <v>0</v>
      </c>
      <c r="I49" s="9">
        <v>6863</v>
      </c>
      <c r="J49" s="6">
        <f t="shared" ref="J49:L50" si="11">G49-D49</f>
        <v>-5.0000000000000711E-2</v>
      </c>
      <c r="K49" s="14">
        <f t="shared" si="11"/>
        <v>0</v>
      </c>
      <c r="L49" s="14">
        <f t="shared" si="11"/>
        <v>0</v>
      </c>
    </row>
    <row r="50" spans="1:12" ht="15.75" x14ac:dyDescent="0.25">
      <c r="A50" s="16" t="s">
        <v>145</v>
      </c>
      <c r="B50" s="16"/>
      <c r="C50" s="13"/>
      <c r="D50" s="9">
        <f t="shared" ref="D50:F50" si="12">D6+D13+D15+D18+D23+D28+D34+D37+D43+D46+D48</f>
        <v>2075566.94</v>
      </c>
      <c r="E50" s="9">
        <f t="shared" si="12"/>
        <v>1581986.3120000002</v>
      </c>
      <c r="F50" s="9">
        <f t="shared" si="12"/>
        <v>1615636.3330000001</v>
      </c>
      <c r="G50" s="9">
        <f>G6+G13+G15+G18+G23+G28+G34+G37+G43+G46+G48</f>
        <v>2148509.2999999998</v>
      </c>
      <c r="H50" s="9">
        <f t="shared" ref="H50:I50" si="13">H6+H13+H15+H18+H23+H28+H34+H37+H43+H46+H48</f>
        <v>1581986.3120000002</v>
      </c>
      <c r="I50" s="9">
        <f t="shared" si="13"/>
        <v>1615636.3330000001</v>
      </c>
      <c r="J50" s="6">
        <f t="shared" si="11"/>
        <v>72942.35999999987</v>
      </c>
      <c r="K50" s="14">
        <f t="shared" si="11"/>
        <v>0</v>
      </c>
      <c r="L50" s="14">
        <f t="shared" si="11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158</v>
      </c>
      <c r="E4" s="10" t="s">
        <v>159</v>
      </c>
      <c r="F4" s="10" t="s">
        <v>160</v>
      </c>
      <c r="G4" s="10" t="s">
        <v>155</v>
      </c>
      <c r="H4" s="10" t="s">
        <v>156</v>
      </c>
      <c r="I4" s="10" t="s">
        <v>157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208962</v>
      </c>
      <c r="E6" s="8">
        <f t="shared" si="0"/>
        <v>196365.90099999998</v>
      </c>
      <c r="F6" s="8">
        <f t="shared" si="0"/>
        <v>196565.97199999998</v>
      </c>
      <c r="G6" s="8">
        <f t="shared" si="0"/>
        <v>199798.27</v>
      </c>
      <c r="H6" s="8">
        <f t="shared" si="0"/>
        <v>196365.90099999998</v>
      </c>
      <c r="I6" s="8">
        <f t="shared" si="0"/>
        <v>196565.97199999998</v>
      </c>
      <c r="J6" s="6">
        <f t="shared" ref="J6:L48" si="1">G6-D6</f>
        <v>-9163.7300000000105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</v>
      </c>
      <c r="E7" s="9">
        <v>7232.14</v>
      </c>
      <c r="F7" s="9">
        <v>7232.14</v>
      </c>
      <c r="G7" s="9">
        <v>6810.88</v>
      </c>
      <c r="H7" s="9">
        <v>7232.14</v>
      </c>
      <c r="I7" s="9">
        <v>7232.14</v>
      </c>
      <c r="J7" s="6">
        <f t="shared" si="1"/>
        <v>-421.22000000000025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4748.3999999999996</v>
      </c>
      <c r="E8" s="9">
        <v>4663.5429999999997</v>
      </c>
      <c r="F8" s="9">
        <v>4663.5429999999997</v>
      </c>
      <c r="G8" s="9">
        <v>4572.55</v>
      </c>
      <c r="H8" s="9">
        <v>4663.5429999999997</v>
      </c>
      <c r="I8" s="9">
        <v>4663.5429999999997</v>
      </c>
      <c r="J8" s="6">
        <f t="shared" si="1"/>
        <v>-175.84999999999945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157934.1</v>
      </c>
      <c r="E9" s="9">
        <v>143515.552</v>
      </c>
      <c r="F9" s="9">
        <v>143515.552</v>
      </c>
      <c r="G9" s="9">
        <v>151003.78</v>
      </c>
      <c r="H9" s="9">
        <v>143515.552</v>
      </c>
      <c r="I9" s="9">
        <v>143515.552</v>
      </c>
      <c r="J9" s="6">
        <f t="shared" si="1"/>
        <v>-6930.320000000007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28134.7</v>
      </c>
      <c r="E10" s="9">
        <v>27057.899000000001</v>
      </c>
      <c r="F10" s="9">
        <v>27057.899000000001</v>
      </c>
      <c r="G10" s="9">
        <v>26945.82</v>
      </c>
      <c r="H10" s="9">
        <v>27057.899000000001</v>
      </c>
      <c r="I10" s="9">
        <v>27057.899000000001</v>
      </c>
      <c r="J10" s="6">
        <f t="shared" si="1"/>
        <v>-1188.880000000001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1499.4</v>
      </c>
      <c r="E11" s="9">
        <v>5000</v>
      </c>
      <c r="F11" s="9">
        <v>5000</v>
      </c>
      <c r="G11" s="9">
        <v>1499.4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9413.2999999999993</v>
      </c>
      <c r="E12" s="9">
        <v>8896.7669999999998</v>
      </c>
      <c r="F12" s="9">
        <v>9096.8379999999997</v>
      </c>
      <c r="G12" s="9">
        <v>8965.84</v>
      </c>
      <c r="H12" s="9">
        <v>8896.7669999999998</v>
      </c>
      <c r="I12" s="9">
        <v>9096.8379999999997</v>
      </c>
      <c r="J12" s="6">
        <f t="shared" si="1"/>
        <v>-447.45999999999913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D16+D17</f>
        <v>34531.5</v>
      </c>
      <c r="E15" s="9">
        <f>E16++E17</f>
        <v>30178.65</v>
      </c>
      <c r="F15" s="9">
        <f>F16++F17</f>
        <v>30008.65</v>
      </c>
      <c r="G15" s="9">
        <f>G16+G17</f>
        <v>31475.63</v>
      </c>
      <c r="H15" s="9">
        <f>H16++H17</f>
        <v>30178.65</v>
      </c>
      <c r="I15" s="9">
        <f>I16++I17</f>
        <v>30008.65</v>
      </c>
      <c r="J15" s="6">
        <f t="shared" si="1"/>
        <v>-3055.869999999999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30901.5</v>
      </c>
      <c r="E16" s="9">
        <v>29498.65</v>
      </c>
      <c r="F16" s="9">
        <v>29328.65</v>
      </c>
      <c r="G16" s="9">
        <v>27845.74</v>
      </c>
      <c r="H16" s="9">
        <v>29498.65</v>
      </c>
      <c r="I16" s="9">
        <v>29328.65</v>
      </c>
      <c r="J16" s="6">
        <f t="shared" si="1"/>
        <v>-3055.7599999999984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3630</v>
      </c>
      <c r="E17" s="9">
        <v>680</v>
      </c>
      <c r="F17" s="9">
        <v>680</v>
      </c>
      <c r="G17" s="9">
        <v>3629.89</v>
      </c>
      <c r="H17" s="9">
        <v>680</v>
      </c>
      <c r="I17" s="9">
        <v>680</v>
      </c>
      <c r="J17" s="6">
        <f t="shared" si="1"/>
        <v>-0.11000000000012733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163683.79999999999</v>
      </c>
      <c r="E18" s="9">
        <f t="shared" si="3"/>
        <v>128378.37100000001</v>
      </c>
      <c r="F18" s="9">
        <f t="shared" si="3"/>
        <v>101601.802</v>
      </c>
      <c r="G18" s="9">
        <f t="shared" si="3"/>
        <v>151874.55000000002</v>
      </c>
      <c r="H18" s="9">
        <f t="shared" si="3"/>
        <v>134775.67000000001</v>
      </c>
      <c r="I18" s="9">
        <f t="shared" si="3"/>
        <v>101601.802</v>
      </c>
      <c r="J18" s="6">
        <f t="shared" si="1"/>
        <v>-11809.249999999971</v>
      </c>
      <c r="K18" s="6">
        <f t="shared" si="1"/>
        <v>6397.2989999999991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877.22</v>
      </c>
      <c r="H19" s="9">
        <v>2200</v>
      </c>
      <c r="I19" s="9">
        <v>2200</v>
      </c>
      <c r="J19" s="6">
        <f t="shared" si="1"/>
        <v>-1322.78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83977</v>
      </c>
      <c r="E21" s="9">
        <v>70575.850000000006</v>
      </c>
      <c r="F21" s="9">
        <v>42149.180999999997</v>
      </c>
      <c r="G21" s="11">
        <v>76743.360000000001</v>
      </c>
      <c r="H21" s="9">
        <v>70575.850000000006</v>
      </c>
      <c r="I21" s="9">
        <v>42149.180999999997</v>
      </c>
      <c r="J21" s="6">
        <f t="shared" si="1"/>
        <v>-7233.6399999999994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54195.1</v>
      </c>
      <c r="E22" s="9">
        <v>29819.821</v>
      </c>
      <c r="F22" s="9">
        <v>29819.821</v>
      </c>
      <c r="G22" s="9">
        <v>50942.27</v>
      </c>
      <c r="H22" s="9">
        <v>36217.120000000003</v>
      </c>
      <c r="I22" s="9">
        <v>29819.821</v>
      </c>
      <c r="J22" s="6">
        <f t="shared" si="1"/>
        <v>-3252.8300000000017</v>
      </c>
      <c r="K22" s="6">
        <f t="shared" si="1"/>
        <v>6397.2990000000027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812514.29999999993</v>
      </c>
      <c r="E23" s="9">
        <f t="shared" si="4"/>
        <v>433016.45</v>
      </c>
      <c r="F23" s="9">
        <f t="shared" si="4"/>
        <v>484628.97900000005</v>
      </c>
      <c r="G23" s="9">
        <f t="shared" si="4"/>
        <v>798812.16000000003</v>
      </c>
      <c r="H23" s="9">
        <f t="shared" si="4"/>
        <v>436016.45</v>
      </c>
      <c r="I23" s="9">
        <f t="shared" si="4"/>
        <v>484628.97900000005</v>
      </c>
      <c r="J23" s="6">
        <f t="shared" si="1"/>
        <v>-13702.139999999898</v>
      </c>
      <c r="K23" s="6">
        <f t="shared" si="1"/>
        <v>3000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174244.3</v>
      </c>
      <c r="E24" s="9">
        <v>29843.15</v>
      </c>
      <c r="F24" s="9">
        <v>94241.19</v>
      </c>
      <c r="G24" s="9">
        <v>150032.1</v>
      </c>
      <c r="H24" s="9">
        <v>29843.15</v>
      </c>
      <c r="I24" s="9">
        <v>94241.19</v>
      </c>
      <c r="J24" s="6">
        <f t="shared" si="1"/>
        <v>-24212.199999999983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532931.4</v>
      </c>
      <c r="E25" s="9">
        <v>338289.7</v>
      </c>
      <c r="F25" s="9">
        <v>324496.69</v>
      </c>
      <c r="G25" s="9">
        <v>548065.29</v>
      </c>
      <c r="H25" s="9">
        <v>341289.7</v>
      </c>
      <c r="I25" s="9">
        <v>324496.69</v>
      </c>
      <c r="J25" s="6">
        <f t="shared" si="1"/>
        <v>15133.890000000014</v>
      </c>
      <c r="K25" s="6">
        <f t="shared" si="1"/>
        <v>3000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80075.5</v>
      </c>
      <c r="E26" s="9">
        <v>44271.8</v>
      </c>
      <c r="F26" s="9">
        <v>45279.33</v>
      </c>
      <c r="G26" s="9">
        <v>75401.69</v>
      </c>
      <c r="H26" s="9">
        <v>44271.8</v>
      </c>
      <c r="I26" s="9">
        <v>45279.33</v>
      </c>
      <c r="J26" s="6">
        <f t="shared" si="1"/>
        <v>-4673.8099999999977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25263.1</v>
      </c>
      <c r="E27" s="9">
        <v>20611.8</v>
      </c>
      <c r="F27" s="9">
        <v>20611.769</v>
      </c>
      <c r="G27" s="9">
        <v>25313.08</v>
      </c>
      <c r="H27" s="9">
        <v>20611.8</v>
      </c>
      <c r="I27" s="9">
        <v>20611.769</v>
      </c>
      <c r="J27" s="6">
        <f t="shared" si="1"/>
        <v>49.980000000003201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566630.89999999991</v>
      </c>
      <c r="E28" s="9">
        <f t="shared" si="5"/>
        <v>520968.63199999998</v>
      </c>
      <c r="F28" s="9">
        <f t="shared" si="5"/>
        <v>522014.33500000002</v>
      </c>
      <c r="G28" s="9">
        <f t="shared" si="5"/>
        <v>557065.71499999997</v>
      </c>
      <c r="H28" s="9">
        <f t="shared" si="5"/>
        <v>520968.63199999998</v>
      </c>
      <c r="I28" s="9">
        <f t="shared" si="5"/>
        <v>522014.33500000002</v>
      </c>
      <c r="J28" s="6">
        <f t="shared" si="1"/>
        <v>-9565.1849999999395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125177.8</v>
      </c>
      <c r="E29" s="9">
        <v>122590.304</v>
      </c>
      <c r="F29" s="9">
        <v>115825.493</v>
      </c>
      <c r="G29" s="9">
        <v>122620.49</v>
      </c>
      <c r="H29" s="9">
        <v>122590.304</v>
      </c>
      <c r="I29" s="9">
        <v>115825.493</v>
      </c>
      <c r="J29" s="6">
        <f t="shared" si="1"/>
        <v>-2557.3099999999977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244752.8</v>
      </c>
      <c r="E30" s="9">
        <v>249127.7</v>
      </c>
      <c r="F30" s="9">
        <v>255094.2</v>
      </c>
      <c r="G30" s="9">
        <v>244461.58</v>
      </c>
      <c r="H30" s="9">
        <v>249127.7</v>
      </c>
      <c r="I30" s="9">
        <v>255094.2</v>
      </c>
      <c r="J30" s="6">
        <f t="shared" si="1"/>
        <v>-291.22000000000116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119880.9</v>
      </c>
      <c r="E31" s="9">
        <v>76277.418999999994</v>
      </c>
      <c r="F31" s="9">
        <v>76278.218999999997</v>
      </c>
      <c r="G31" s="9">
        <v>115235.145</v>
      </c>
      <c r="H31" s="9">
        <v>76277.418999999994</v>
      </c>
      <c r="I31" s="9">
        <v>76278.218999999997</v>
      </c>
      <c r="J31" s="6">
        <f t="shared" si="1"/>
        <v>-4645.7549999999901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18164.8</v>
      </c>
      <c r="E32" s="9">
        <v>15875.009</v>
      </c>
      <c r="F32" s="9">
        <v>15875</v>
      </c>
      <c r="G32" s="9">
        <v>17888.490000000002</v>
      </c>
      <c r="H32" s="9">
        <v>15875.009</v>
      </c>
      <c r="I32" s="9">
        <v>15875</v>
      </c>
      <c r="J32" s="6">
        <f t="shared" si="1"/>
        <v>-276.30999999999767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58654.6</v>
      </c>
      <c r="E33" s="12">
        <v>57098.2</v>
      </c>
      <c r="F33" s="9">
        <v>58941.423000000003</v>
      </c>
      <c r="G33" s="9">
        <v>56860.01</v>
      </c>
      <c r="H33" s="12">
        <v>57098.2</v>
      </c>
      <c r="I33" s="9">
        <v>58941.423000000003</v>
      </c>
      <c r="J33" s="6">
        <f t="shared" si="1"/>
        <v>-1794.5899999999965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133990.9</v>
      </c>
      <c r="E34" s="9">
        <f t="shared" si="6"/>
        <v>112210.54000000001</v>
      </c>
      <c r="F34" s="9">
        <f t="shared" si="6"/>
        <v>116020.76000000001</v>
      </c>
      <c r="G34" s="9">
        <f t="shared" si="6"/>
        <v>131352.81</v>
      </c>
      <c r="H34" s="9">
        <f t="shared" si="6"/>
        <v>112210.54000000001</v>
      </c>
      <c r="I34" s="9">
        <f t="shared" si="6"/>
        <v>116020.76000000001</v>
      </c>
      <c r="J34" s="6">
        <f t="shared" si="1"/>
        <v>-2638.0899999999965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99831.8</v>
      </c>
      <c r="E35" s="9">
        <v>68989.58</v>
      </c>
      <c r="F35" s="9">
        <v>72799.8</v>
      </c>
      <c r="G35" s="9">
        <v>97028.57</v>
      </c>
      <c r="H35" s="9">
        <v>68989.58</v>
      </c>
      <c r="I35" s="9">
        <v>72799.8</v>
      </c>
      <c r="J35" s="6">
        <f t="shared" si="1"/>
        <v>-2803.2299999999959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34159.1</v>
      </c>
      <c r="E36" s="9">
        <v>43220.959999999999</v>
      </c>
      <c r="F36" s="9">
        <v>43220.959999999999</v>
      </c>
      <c r="G36" s="9">
        <v>34324.239999999998</v>
      </c>
      <c r="H36" s="9">
        <v>43220.959999999999</v>
      </c>
      <c r="I36" s="9">
        <v>43220.959999999999</v>
      </c>
      <c r="J36" s="6">
        <f t="shared" si="1"/>
        <v>165.13999999999942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119253.8</v>
      </c>
      <c r="E37" s="9">
        <f t="shared" si="7"/>
        <v>68739.205000000002</v>
      </c>
      <c r="F37" s="9">
        <f t="shared" si="7"/>
        <v>68739.205000000002</v>
      </c>
      <c r="G37" s="9">
        <f t="shared" si="7"/>
        <v>118044.6</v>
      </c>
      <c r="H37" s="9">
        <f t="shared" si="7"/>
        <v>68739.205000000002</v>
      </c>
      <c r="I37" s="9">
        <f t="shared" si="7"/>
        <v>68739.205000000002</v>
      </c>
      <c r="J37" s="6">
        <f t="shared" si="1"/>
        <v>-1209.1999999999971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1277.7</v>
      </c>
      <c r="H38" s="9">
        <v>1270</v>
      </c>
      <c r="I38" s="9">
        <v>1270</v>
      </c>
      <c r="J38" s="6">
        <f t="shared" si="1"/>
        <v>7.7000000000000455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29861.9</v>
      </c>
      <c r="E39" s="9">
        <v>27882.1</v>
      </c>
      <c r="F39" s="9">
        <v>27882.1</v>
      </c>
      <c r="G39" s="9">
        <v>29874.04</v>
      </c>
      <c r="H39" s="9">
        <v>27882.1</v>
      </c>
      <c r="I39" s="9">
        <v>27882.1</v>
      </c>
      <c r="J39" s="6">
        <f t="shared" si="1"/>
        <v>12.139999999999418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24680.1</v>
      </c>
      <c r="E40" s="9">
        <v>19426.205000000002</v>
      </c>
      <c r="F40" s="9">
        <v>19426.205000000002</v>
      </c>
      <c r="G40" s="9">
        <v>24680.12</v>
      </c>
      <c r="H40" s="9">
        <v>19426.205000000002</v>
      </c>
      <c r="I40" s="9">
        <v>19426.205000000002</v>
      </c>
      <c r="J40" s="6">
        <f t="shared" si="1"/>
        <v>2.0000000000436557E-2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6078.3</v>
      </c>
      <c r="E41" s="9">
        <v>2388.4</v>
      </c>
      <c r="F41" s="9">
        <v>2388.4</v>
      </c>
      <c r="G41" s="9">
        <v>6078.3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57363.5</v>
      </c>
      <c r="E42" s="9">
        <v>17772.5</v>
      </c>
      <c r="F42" s="9">
        <v>17772.5</v>
      </c>
      <c r="G42" s="9">
        <v>56134.44</v>
      </c>
      <c r="H42" s="9">
        <v>17772.5</v>
      </c>
      <c r="I42" s="9">
        <v>17772.5</v>
      </c>
      <c r="J42" s="6">
        <f t="shared" si="1"/>
        <v>-1229.0599999999977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83821.7</v>
      </c>
      <c r="E43" s="9">
        <f t="shared" si="8"/>
        <v>70482.562999999995</v>
      </c>
      <c r="F43" s="9">
        <f t="shared" si="8"/>
        <v>67547.63</v>
      </c>
      <c r="G43" s="9">
        <f t="shared" si="8"/>
        <v>79516.100000000006</v>
      </c>
      <c r="H43" s="9">
        <f t="shared" si="8"/>
        <v>70482.562999999995</v>
      </c>
      <c r="I43" s="9">
        <f t="shared" si="8"/>
        <v>67547.63</v>
      </c>
      <c r="J43" s="6">
        <f t="shared" si="1"/>
        <v>-4305.5999999999913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69838.2</v>
      </c>
      <c r="E44" s="11">
        <v>51952.341999999997</v>
      </c>
      <c r="F44" s="11">
        <v>49017.409</v>
      </c>
      <c r="G44" s="11">
        <v>65758.100000000006</v>
      </c>
      <c r="H44" s="11">
        <v>51952.341999999997</v>
      </c>
      <c r="I44" s="11">
        <v>49017.409</v>
      </c>
      <c r="J44" s="6">
        <f t="shared" si="1"/>
        <v>-4080.0999999999913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13983.5</v>
      </c>
      <c r="E45" s="11">
        <v>18530.221000000001</v>
      </c>
      <c r="F45" s="11">
        <v>18530.221000000001</v>
      </c>
      <c r="G45" s="11">
        <v>13758</v>
      </c>
      <c r="H45" s="11">
        <v>18530.221000000001</v>
      </c>
      <c r="I45" s="11">
        <v>18530.221000000001</v>
      </c>
      <c r="J45" s="6">
        <f t="shared" si="1"/>
        <v>-225.5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9">D47</f>
        <v>24694.400000000001</v>
      </c>
      <c r="E46" s="9">
        <f t="shared" si="9"/>
        <v>21646</v>
      </c>
      <c r="F46" s="9">
        <f t="shared" si="9"/>
        <v>21646</v>
      </c>
      <c r="G46" s="9">
        <f t="shared" si="9"/>
        <v>23965.45</v>
      </c>
      <c r="H46" s="9">
        <f t="shared" si="9"/>
        <v>21646</v>
      </c>
      <c r="I46" s="9">
        <f t="shared" si="9"/>
        <v>21646</v>
      </c>
      <c r="J46" s="6">
        <f t="shared" si="1"/>
        <v>-728.95000000000073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24694.400000000001</v>
      </c>
      <c r="E47" s="9">
        <v>21646</v>
      </c>
      <c r="F47" s="9">
        <v>21646</v>
      </c>
      <c r="G47" s="9">
        <v>23965.45</v>
      </c>
      <c r="H47" s="9">
        <v>21646</v>
      </c>
      <c r="I47" s="9">
        <v>21646</v>
      </c>
      <c r="J47" s="6">
        <f t="shared" si="1"/>
        <v>-728.95000000000073</v>
      </c>
      <c r="K47" s="14">
        <f t="shared" si="1"/>
        <v>0</v>
      </c>
      <c r="L47" s="14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0">D49</f>
        <v>13.1</v>
      </c>
      <c r="E48" s="9">
        <f t="shared" si="10"/>
        <v>0</v>
      </c>
      <c r="F48" s="9">
        <f t="shared" si="10"/>
        <v>6863</v>
      </c>
      <c r="G48" s="9">
        <f t="shared" si="10"/>
        <v>0</v>
      </c>
      <c r="H48" s="9">
        <f t="shared" si="10"/>
        <v>0</v>
      </c>
      <c r="I48" s="9">
        <f t="shared" si="10"/>
        <v>6863</v>
      </c>
      <c r="J48" s="6">
        <f t="shared" si="1"/>
        <v>-13.1</v>
      </c>
      <c r="K48" s="14">
        <f t="shared" si="1"/>
        <v>0</v>
      </c>
      <c r="L48" s="14">
        <f t="shared" si="1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13.1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ref="J49:L49" si="11">G49-D49</f>
        <v>-13.1</v>
      </c>
      <c r="K49" s="14">
        <f t="shared" si="11"/>
        <v>0</v>
      </c>
      <c r="L49" s="14">
        <f t="shared" si="11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2148509.2999999998</v>
      </c>
      <c r="E50" s="9">
        <f t="shared" ref="E50:F50" si="12">E6+E13+E15+E18+E23+E28+E34+E37+E43+E46+E48</f>
        <v>1581986.3120000002</v>
      </c>
      <c r="F50" s="9">
        <f t="shared" si="12"/>
        <v>1615636.3330000001</v>
      </c>
      <c r="G50" s="9">
        <f>G6+G13+G15+G18+G23+G28+G34+G37+G43+G46+G48</f>
        <v>2092318.1850000003</v>
      </c>
      <c r="H50" s="9">
        <f t="shared" ref="H50:L50" si="13">H6+H13+H15+H18+H23+H28+H34+H37+H43+H46+H48</f>
        <v>1591383.6110000003</v>
      </c>
      <c r="I50" s="9">
        <f t="shared" si="13"/>
        <v>1615636.3330000001</v>
      </c>
      <c r="J50" s="9">
        <f t="shared" si="13"/>
        <v>-56191.114999999794</v>
      </c>
      <c r="K50" s="9">
        <f t="shared" si="13"/>
        <v>9397.2989999999991</v>
      </c>
      <c r="L50" s="9">
        <f t="shared" si="13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42578125" style="1" customWidth="1"/>
    <col min="6" max="6" width="20.28515625" style="1" customWidth="1"/>
    <col min="7" max="7" width="20.570312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155</v>
      </c>
      <c r="E4" s="10" t="s">
        <v>156</v>
      </c>
      <c r="F4" s="10" t="s">
        <v>157</v>
      </c>
      <c r="G4" s="10" t="s">
        <v>154</v>
      </c>
      <c r="H4" s="10" t="s">
        <v>153</v>
      </c>
      <c r="I4" s="10" t="s">
        <v>152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199798.27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206426.40000000002</v>
      </c>
      <c r="H6" s="8">
        <f t="shared" si="0"/>
        <v>196365.90099999998</v>
      </c>
      <c r="I6" s="8">
        <f t="shared" si="0"/>
        <v>196565.97199999998</v>
      </c>
      <c r="J6" s="6">
        <f t="shared" ref="J6:L48" si="1">G6-D6</f>
        <v>6628.1300000000338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6810.88</v>
      </c>
      <c r="E7" s="9">
        <v>7232.14</v>
      </c>
      <c r="F7" s="9">
        <v>7232.14</v>
      </c>
      <c r="G7" s="9">
        <v>6867.62</v>
      </c>
      <c r="H7" s="9">
        <v>7232.14</v>
      </c>
      <c r="I7" s="9">
        <v>7232.14</v>
      </c>
      <c r="J7" s="6">
        <f t="shared" si="1"/>
        <v>56.739999999999782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4572.55</v>
      </c>
      <c r="E8" s="9">
        <v>4663.5429999999997</v>
      </c>
      <c r="F8" s="9">
        <v>4663.5429999999997</v>
      </c>
      <c r="G8" s="9">
        <v>4657.41</v>
      </c>
      <c r="H8" s="9">
        <v>4663.5429999999997</v>
      </c>
      <c r="I8" s="9">
        <v>4663.5429999999997</v>
      </c>
      <c r="J8" s="6">
        <f t="shared" si="1"/>
        <v>84.859999999999673</v>
      </c>
      <c r="K8" s="6">
        <f t="shared" si="1"/>
        <v>0</v>
      </c>
      <c r="L8" s="6">
        <f t="shared" si="1"/>
        <v>0</v>
      </c>
    </row>
    <row r="9" spans="1:12" ht="63" x14ac:dyDescent="0.25">
      <c r="A9" s="5" t="s">
        <v>15</v>
      </c>
      <c r="B9" s="4" t="s">
        <v>16</v>
      </c>
      <c r="C9" s="5" t="s">
        <v>17</v>
      </c>
      <c r="D9" s="9">
        <v>151003.78</v>
      </c>
      <c r="E9" s="9">
        <v>143515.552</v>
      </c>
      <c r="F9" s="9">
        <v>143515.552</v>
      </c>
      <c r="G9" s="9">
        <v>156774.88</v>
      </c>
      <c r="H9" s="9">
        <v>143515.552</v>
      </c>
      <c r="I9" s="9">
        <v>143515.552</v>
      </c>
      <c r="J9" s="6">
        <f t="shared" si="1"/>
        <v>5771.1000000000058</v>
      </c>
      <c r="K9" s="6">
        <f t="shared" si="1"/>
        <v>0</v>
      </c>
      <c r="L9" s="6">
        <f t="shared" si="1"/>
        <v>0</v>
      </c>
    </row>
    <row r="10" spans="1:12" ht="47.25" x14ac:dyDescent="0.25">
      <c r="A10" s="3" t="s">
        <v>18</v>
      </c>
      <c r="B10" s="4" t="s">
        <v>20</v>
      </c>
      <c r="C10" s="5" t="s">
        <v>21</v>
      </c>
      <c r="D10" s="9">
        <v>26945.82</v>
      </c>
      <c r="E10" s="9">
        <v>27057.899000000001</v>
      </c>
      <c r="F10" s="9">
        <v>27057.899000000001</v>
      </c>
      <c r="G10" s="9">
        <v>27582.36</v>
      </c>
      <c r="H10" s="9">
        <v>27057.899000000001</v>
      </c>
      <c r="I10" s="9">
        <v>27057.899000000001</v>
      </c>
      <c r="J10" s="6">
        <f t="shared" si="1"/>
        <v>636.54000000000087</v>
      </c>
      <c r="K10" s="6">
        <f t="shared" si="1"/>
        <v>0</v>
      </c>
      <c r="L10" s="6">
        <f t="shared" si="1"/>
        <v>0</v>
      </c>
    </row>
    <row r="11" spans="1:12" ht="15.75" x14ac:dyDescent="0.25">
      <c r="A11" s="5" t="s">
        <v>19</v>
      </c>
      <c r="B11" s="4" t="s">
        <v>23</v>
      </c>
      <c r="C11" s="5" t="s">
        <v>24</v>
      </c>
      <c r="D11" s="9">
        <v>1499.4</v>
      </c>
      <c r="E11" s="9">
        <v>5000</v>
      </c>
      <c r="F11" s="9">
        <v>5000</v>
      </c>
      <c r="G11" s="9">
        <v>1499.37</v>
      </c>
      <c r="H11" s="9">
        <v>5000</v>
      </c>
      <c r="I11" s="9">
        <v>5000</v>
      </c>
      <c r="J11" s="6">
        <f t="shared" si="1"/>
        <v>-3.0000000000200089E-2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8965.84</v>
      </c>
      <c r="E12" s="9">
        <v>8896.7669999999998</v>
      </c>
      <c r="F12" s="9">
        <v>9096.8379999999997</v>
      </c>
      <c r="G12" s="9">
        <v>9044.76</v>
      </c>
      <c r="H12" s="9">
        <v>8896.7669999999998</v>
      </c>
      <c r="I12" s="9">
        <v>9096.8379999999997</v>
      </c>
      <c r="J12" s="6">
        <f t="shared" si="1"/>
        <v>78.920000000000073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5" t="s">
        <v>28</v>
      </c>
      <c r="B15" s="4" t="s">
        <v>35</v>
      </c>
      <c r="C15" s="5" t="s">
        <v>36</v>
      </c>
      <c r="D15" s="9">
        <f>D16+D17</f>
        <v>31475.63</v>
      </c>
      <c r="E15" s="9">
        <f>E16++E17</f>
        <v>30178.65</v>
      </c>
      <c r="F15" s="9">
        <f>F16++F17</f>
        <v>30008.65</v>
      </c>
      <c r="G15" s="9">
        <f>G16+G17</f>
        <v>32141.26</v>
      </c>
      <c r="H15" s="9">
        <f>H16++H17</f>
        <v>30178.65</v>
      </c>
      <c r="I15" s="9">
        <f>I16++I17</f>
        <v>30008.65</v>
      </c>
      <c r="J15" s="6">
        <f t="shared" si="1"/>
        <v>665.62999999999738</v>
      </c>
      <c r="K15" s="6">
        <f t="shared" si="1"/>
        <v>0</v>
      </c>
      <c r="L15" s="6">
        <f t="shared" si="1"/>
        <v>0</v>
      </c>
    </row>
    <row r="16" spans="1:12" ht="47.25" x14ac:dyDescent="0.25">
      <c r="A16" s="3" t="s">
        <v>31</v>
      </c>
      <c r="B16" s="4" t="s">
        <v>38</v>
      </c>
      <c r="C16" s="5" t="s">
        <v>39</v>
      </c>
      <c r="D16" s="9">
        <v>27845.74</v>
      </c>
      <c r="E16" s="9">
        <v>29498.65</v>
      </c>
      <c r="F16" s="9">
        <v>29328.65</v>
      </c>
      <c r="G16" s="9">
        <v>28511.37</v>
      </c>
      <c r="H16" s="9">
        <v>29498.65</v>
      </c>
      <c r="I16" s="9">
        <v>29328.65</v>
      </c>
      <c r="J16" s="6">
        <f t="shared" si="1"/>
        <v>665.62999999999738</v>
      </c>
      <c r="K16" s="6">
        <f t="shared" si="1"/>
        <v>0</v>
      </c>
      <c r="L16" s="6">
        <f t="shared" si="1"/>
        <v>0</v>
      </c>
    </row>
    <row r="17" spans="1:12" ht="15.75" x14ac:dyDescent="0.25">
      <c r="A17" s="5" t="s">
        <v>34</v>
      </c>
      <c r="B17" s="4" t="s">
        <v>41</v>
      </c>
      <c r="C17" s="5" t="s">
        <v>42</v>
      </c>
      <c r="D17" s="9">
        <v>3629.89</v>
      </c>
      <c r="E17" s="9">
        <v>680</v>
      </c>
      <c r="F17" s="9">
        <v>680</v>
      </c>
      <c r="G17" s="9">
        <v>3629.89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151874.55000000002</v>
      </c>
      <c r="E18" s="9">
        <f t="shared" si="3"/>
        <v>134775.67000000001</v>
      </c>
      <c r="F18" s="9">
        <f t="shared" si="3"/>
        <v>101601.802</v>
      </c>
      <c r="G18" s="9">
        <f t="shared" si="3"/>
        <v>151874.55000000002</v>
      </c>
      <c r="H18" s="9">
        <f t="shared" si="3"/>
        <v>134775.67000000001</v>
      </c>
      <c r="I18" s="9">
        <f t="shared" si="3"/>
        <v>101601.802</v>
      </c>
      <c r="J18" s="6">
        <f t="shared" si="1"/>
        <v>0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877.22</v>
      </c>
      <c r="E19" s="9">
        <v>2200</v>
      </c>
      <c r="F19" s="9">
        <v>2200</v>
      </c>
      <c r="G19" s="9">
        <v>877.22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46</v>
      </c>
      <c r="B21" s="4" t="s">
        <v>53</v>
      </c>
      <c r="C21" s="5" t="s">
        <v>54</v>
      </c>
      <c r="D21" s="11">
        <v>76743.360000000001</v>
      </c>
      <c r="E21" s="9">
        <v>70575.850000000006</v>
      </c>
      <c r="F21" s="9">
        <v>42149.180999999997</v>
      </c>
      <c r="G21" s="11">
        <v>76743.360000000001</v>
      </c>
      <c r="H21" s="9">
        <v>70575.850000000006</v>
      </c>
      <c r="I21" s="9">
        <v>42149.180999999997</v>
      </c>
      <c r="J21" s="6">
        <f t="shared" si="1"/>
        <v>0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49</v>
      </c>
      <c r="B22" s="4" t="s">
        <v>56</v>
      </c>
      <c r="C22" s="5" t="s">
        <v>57</v>
      </c>
      <c r="D22" s="9">
        <v>50942.27</v>
      </c>
      <c r="E22" s="9">
        <v>36217.120000000003</v>
      </c>
      <c r="F22" s="9">
        <v>29819.821</v>
      </c>
      <c r="G22" s="9">
        <v>50942.27</v>
      </c>
      <c r="H22" s="9">
        <v>36217.120000000003</v>
      </c>
      <c r="I22" s="9">
        <v>29819.821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5" t="s">
        <v>52</v>
      </c>
      <c r="B23" s="4" t="s">
        <v>59</v>
      </c>
      <c r="C23" s="5" t="s">
        <v>60</v>
      </c>
      <c r="D23" s="9">
        <f t="shared" ref="D23:I23" si="4">D24+D25+D26+D27</f>
        <v>798812.16000000003</v>
      </c>
      <c r="E23" s="9">
        <f t="shared" si="4"/>
        <v>436016.45</v>
      </c>
      <c r="F23" s="9">
        <f t="shared" si="4"/>
        <v>484628.97900000005</v>
      </c>
      <c r="G23" s="9">
        <f t="shared" si="4"/>
        <v>799412.16</v>
      </c>
      <c r="H23" s="9">
        <f t="shared" si="4"/>
        <v>436016.45</v>
      </c>
      <c r="I23" s="9">
        <f t="shared" si="4"/>
        <v>484628.97900000005</v>
      </c>
      <c r="J23" s="6">
        <f t="shared" si="1"/>
        <v>600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150032.1</v>
      </c>
      <c r="E24" s="9">
        <v>29843.15</v>
      </c>
      <c r="F24" s="9">
        <v>94241.19</v>
      </c>
      <c r="G24" s="9">
        <v>150032.1</v>
      </c>
      <c r="H24" s="9">
        <v>29843.15</v>
      </c>
      <c r="I24" s="9">
        <v>94241.19</v>
      </c>
      <c r="J24" s="6">
        <f t="shared" si="1"/>
        <v>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548065.29</v>
      </c>
      <c r="E25" s="9">
        <v>341289.7</v>
      </c>
      <c r="F25" s="9">
        <v>324496.69</v>
      </c>
      <c r="G25" s="9">
        <v>548065.29</v>
      </c>
      <c r="H25" s="9">
        <v>341289.7</v>
      </c>
      <c r="I25" s="9">
        <v>324496.69</v>
      </c>
      <c r="J25" s="6">
        <f t="shared" si="1"/>
        <v>0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75401.69</v>
      </c>
      <c r="E26" s="9">
        <v>44271.8</v>
      </c>
      <c r="F26" s="9">
        <v>45279.33</v>
      </c>
      <c r="G26" s="9">
        <v>75401.69</v>
      </c>
      <c r="H26" s="9">
        <v>44271.8</v>
      </c>
      <c r="I26" s="9">
        <v>45279.33</v>
      </c>
      <c r="J26" s="6">
        <f t="shared" si="1"/>
        <v>0</v>
      </c>
      <c r="K26" s="6">
        <f t="shared" si="1"/>
        <v>0</v>
      </c>
      <c r="L26" s="6">
        <f t="shared" si="1"/>
        <v>0</v>
      </c>
    </row>
    <row r="27" spans="1:12" ht="31.5" x14ac:dyDescent="0.25">
      <c r="A27" s="5" t="s">
        <v>64</v>
      </c>
      <c r="B27" s="4" t="s">
        <v>71</v>
      </c>
      <c r="C27" s="5" t="s">
        <v>72</v>
      </c>
      <c r="D27" s="9">
        <v>25313.08</v>
      </c>
      <c r="E27" s="9">
        <v>20611.8</v>
      </c>
      <c r="F27" s="9">
        <v>20611.769</v>
      </c>
      <c r="G27" s="9">
        <v>25913.08</v>
      </c>
      <c r="H27" s="9">
        <v>20611.8</v>
      </c>
      <c r="I27" s="9">
        <v>20611.769</v>
      </c>
      <c r="J27" s="6">
        <f t="shared" si="1"/>
        <v>600</v>
      </c>
      <c r="K27" s="6">
        <f t="shared" si="1"/>
        <v>0</v>
      </c>
      <c r="L27" s="6">
        <f t="shared" si="1"/>
        <v>0</v>
      </c>
    </row>
    <row r="28" spans="1:12" ht="15.75" x14ac:dyDescent="0.25">
      <c r="A28" s="3" t="s">
        <v>67</v>
      </c>
      <c r="B28" s="4" t="s">
        <v>74</v>
      </c>
      <c r="C28" s="5" t="s">
        <v>75</v>
      </c>
      <c r="D28" s="9">
        <f t="shared" ref="D28:I28" si="5">D29+D31+D32+D33+D30</f>
        <v>557065.71499999997</v>
      </c>
      <c r="E28" s="9">
        <f t="shared" si="5"/>
        <v>520968.63199999998</v>
      </c>
      <c r="F28" s="9">
        <f t="shared" si="5"/>
        <v>522014.33500000002</v>
      </c>
      <c r="G28" s="9">
        <f t="shared" si="5"/>
        <v>566476.53</v>
      </c>
      <c r="H28" s="9">
        <f t="shared" si="5"/>
        <v>520968.63199999998</v>
      </c>
      <c r="I28" s="9">
        <f t="shared" si="5"/>
        <v>522014.33500000002</v>
      </c>
      <c r="J28" s="6">
        <f t="shared" si="1"/>
        <v>9410.8150000000605</v>
      </c>
      <c r="K28" s="6">
        <f t="shared" si="1"/>
        <v>0</v>
      </c>
      <c r="L28" s="6">
        <f t="shared" si="1"/>
        <v>0</v>
      </c>
    </row>
    <row r="29" spans="1:12" ht="15.75" x14ac:dyDescent="0.25">
      <c r="A29" s="5" t="s">
        <v>70</v>
      </c>
      <c r="B29" s="4" t="s">
        <v>77</v>
      </c>
      <c r="C29" s="5" t="s">
        <v>78</v>
      </c>
      <c r="D29" s="9">
        <v>122620.49</v>
      </c>
      <c r="E29" s="9">
        <v>122590.304</v>
      </c>
      <c r="F29" s="9">
        <v>115825.493</v>
      </c>
      <c r="G29" s="9">
        <v>124640.4</v>
      </c>
      <c r="H29" s="9">
        <v>122590.304</v>
      </c>
      <c r="I29" s="9">
        <v>115825.493</v>
      </c>
      <c r="J29" s="6">
        <f t="shared" si="1"/>
        <v>2019.9099999999889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244461.58</v>
      </c>
      <c r="E30" s="9">
        <v>249127.7</v>
      </c>
      <c r="F30" s="9">
        <v>255094.2</v>
      </c>
      <c r="G30" s="9">
        <v>249018.01</v>
      </c>
      <c r="H30" s="9">
        <v>249127.7</v>
      </c>
      <c r="I30" s="9">
        <v>255094.2</v>
      </c>
      <c r="J30" s="6">
        <f t="shared" si="1"/>
        <v>4556.4300000000221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115235.145</v>
      </c>
      <c r="E31" s="9">
        <v>76277.418999999994</v>
      </c>
      <c r="F31" s="9">
        <v>76278.218999999997</v>
      </c>
      <c r="G31" s="9">
        <v>116757.99</v>
      </c>
      <c r="H31" s="9">
        <v>76277.418999999994</v>
      </c>
      <c r="I31" s="9">
        <v>76278.218999999997</v>
      </c>
      <c r="J31" s="6">
        <f t="shared" si="1"/>
        <v>1522.8450000000012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17888.490000000002</v>
      </c>
      <c r="E32" s="9">
        <v>15875.009</v>
      </c>
      <c r="F32" s="9">
        <v>15875</v>
      </c>
      <c r="G32" s="9">
        <v>18095.57</v>
      </c>
      <c r="H32" s="9">
        <v>15875.009</v>
      </c>
      <c r="I32" s="9">
        <v>15875</v>
      </c>
      <c r="J32" s="6">
        <f t="shared" si="1"/>
        <v>207.07999999999811</v>
      </c>
      <c r="K32" s="6">
        <f t="shared" si="1"/>
        <v>0</v>
      </c>
      <c r="L32" s="6">
        <f t="shared" si="1"/>
        <v>0</v>
      </c>
    </row>
    <row r="33" spans="1:12" ht="15.75" x14ac:dyDescent="0.25">
      <c r="A33" s="5" t="s">
        <v>82</v>
      </c>
      <c r="B33" s="4" t="s">
        <v>86</v>
      </c>
      <c r="C33" s="5" t="s">
        <v>87</v>
      </c>
      <c r="D33" s="9">
        <v>56860.01</v>
      </c>
      <c r="E33" s="12">
        <v>57098.2</v>
      </c>
      <c r="F33" s="9">
        <v>58941.423000000003</v>
      </c>
      <c r="G33" s="9">
        <v>57964.56</v>
      </c>
      <c r="H33" s="12">
        <v>57098.2</v>
      </c>
      <c r="I33" s="9">
        <v>58941.423000000003</v>
      </c>
      <c r="J33" s="6">
        <f t="shared" si="1"/>
        <v>1104.5499999999956</v>
      </c>
      <c r="K33" s="6">
        <f t="shared" si="1"/>
        <v>0</v>
      </c>
      <c r="L33" s="6">
        <f t="shared" si="1"/>
        <v>0</v>
      </c>
    </row>
    <row r="34" spans="1:12" ht="15.75" x14ac:dyDescent="0.25">
      <c r="A34" s="3" t="s">
        <v>85</v>
      </c>
      <c r="B34" s="4" t="s">
        <v>89</v>
      </c>
      <c r="C34" s="5" t="s">
        <v>90</v>
      </c>
      <c r="D34" s="9">
        <f t="shared" ref="D34:I34" si="6">D35+D36</f>
        <v>131352.81</v>
      </c>
      <c r="E34" s="9">
        <f t="shared" si="6"/>
        <v>112210.54000000001</v>
      </c>
      <c r="F34" s="9">
        <f t="shared" si="6"/>
        <v>116020.76000000001</v>
      </c>
      <c r="G34" s="9">
        <f t="shared" si="6"/>
        <v>132354.84</v>
      </c>
      <c r="H34" s="9">
        <f t="shared" si="6"/>
        <v>112210.54000000001</v>
      </c>
      <c r="I34" s="9">
        <f t="shared" si="6"/>
        <v>116020.76000000001</v>
      </c>
      <c r="J34" s="6">
        <f t="shared" si="1"/>
        <v>1002.0299999999988</v>
      </c>
      <c r="K34" s="6">
        <f t="shared" si="1"/>
        <v>0</v>
      </c>
      <c r="L34" s="6">
        <f t="shared" si="1"/>
        <v>0</v>
      </c>
    </row>
    <row r="35" spans="1:12" ht="15.75" x14ac:dyDescent="0.25">
      <c r="A35" s="5" t="s">
        <v>88</v>
      </c>
      <c r="B35" s="4" t="s">
        <v>92</v>
      </c>
      <c r="C35" s="5" t="s">
        <v>93</v>
      </c>
      <c r="D35" s="9">
        <v>97028.57</v>
      </c>
      <c r="E35" s="9">
        <v>68989.58</v>
      </c>
      <c r="F35" s="9">
        <v>72799.8</v>
      </c>
      <c r="G35" s="9">
        <v>97028.57</v>
      </c>
      <c r="H35" s="9">
        <v>68989.58</v>
      </c>
      <c r="I35" s="9">
        <v>72799.8</v>
      </c>
      <c r="J35" s="6">
        <f t="shared" si="1"/>
        <v>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34324.239999999998</v>
      </c>
      <c r="E36" s="9">
        <v>43220.959999999999</v>
      </c>
      <c r="F36" s="9">
        <v>43220.959999999999</v>
      </c>
      <c r="G36" s="9">
        <v>35326.269999999997</v>
      </c>
      <c r="H36" s="9">
        <v>43220.959999999999</v>
      </c>
      <c r="I36" s="9">
        <v>43220.959999999999</v>
      </c>
      <c r="J36" s="6">
        <f t="shared" si="1"/>
        <v>1002.0299999999988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118044.6</v>
      </c>
      <c r="E37" s="9">
        <f t="shared" si="7"/>
        <v>68739.205000000002</v>
      </c>
      <c r="F37" s="9">
        <f t="shared" si="7"/>
        <v>68739.205000000002</v>
      </c>
      <c r="G37" s="9">
        <f t="shared" si="7"/>
        <v>118919.36</v>
      </c>
      <c r="H37" s="9">
        <f t="shared" si="7"/>
        <v>68739.205000000002</v>
      </c>
      <c r="I37" s="9">
        <f t="shared" si="7"/>
        <v>68739.205000000002</v>
      </c>
      <c r="J37" s="6">
        <f t="shared" si="1"/>
        <v>874.75999999999476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1277.7</v>
      </c>
      <c r="E38" s="9">
        <v>1270</v>
      </c>
      <c r="F38" s="9">
        <v>1270</v>
      </c>
      <c r="G38" s="9">
        <v>1277.7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5" t="s">
        <v>100</v>
      </c>
      <c r="B39" s="4" t="s">
        <v>104</v>
      </c>
      <c r="C39" s="5" t="s">
        <v>105</v>
      </c>
      <c r="D39" s="9">
        <v>29874.04</v>
      </c>
      <c r="E39" s="9">
        <v>27882.1</v>
      </c>
      <c r="F39" s="9">
        <v>27882.1</v>
      </c>
      <c r="G39" s="9">
        <v>30445.040000000001</v>
      </c>
      <c r="H39" s="9">
        <v>27882.1</v>
      </c>
      <c r="I39" s="9">
        <v>27882.1</v>
      </c>
      <c r="J39" s="6">
        <f t="shared" si="1"/>
        <v>571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103</v>
      </c>
      <c r="B40" s="4" t="s">
        <v>107</v>
      </c>
      <c r="C40" s="5" t="s">
        <v>108</v>
      </c>
      <c r="D40" s="9">
        <v>24680.12</v>
      </c>
      <c r="E40" s="9">
        <v>19426.205000000002</v>
      </c>
      <c r="F40" s="9">
        <v>19426.205000000002</v>
      </c>
      <c r="G40" s="9">
        <v>24680.12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106</v>
      </c>
      <c r="B41" s="4" t="s">
        <v>110</v>
      </c>
      <c r="C41" s="5" t="s">
        <v>111</v>
      </c>
      <c r="D41" s="9">
        <v>6078.3</v>
      </c>
      <c r="E41" s="9">
        <v>2388.4</v>
      </c>
      <c r="F41" s="9">
        <v>2388.4</v>
      </c>
      <c r="G41" s="9">
        <v>6078.3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56134.44</v>
      </c>
      <c r="E42" s="9">
        <v>17772.5</v>
      </c>
      <c r="F42" s="9">
        <v>17772.5</v>
      </c>
      <c r="G42" s="9">
        <v>56438.2</v>
      </c>
      <c r="H42" s="9">
        <v>17772.5</v>
      </c>
      <c r="I42" s="9">
        <v>17772.5</v>
      </c>
      <c r="J42" s="6">
        <f t="shared" si="1"/>
        <v>303.75999999999476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79516.100000000006</v>
      </c>
      <c r="E43" s="9">
        <f t="shared" si="8"/>
        <v>70482.562999999995</v>
      </c>
      <c r="F43" s="9">
        <f t="shared" si="8"/>
        <v>67547.63</v>
      </c>
      <c r="G43" s="9">
        <f t="shared" si="8"/>
        <v>80694.09</v>
      </c>
      <c r="H43" s="9">
        <f t="shared" si="8"/>
        <v>70482.562999999995</v>
      </c>
      <c r="I43" s="9">
        <f t="shared" si="8"/>
        <v>67547.63</v>
      </c>
      <c r="J43" s="6">
        <f t="shared" si="1"/>
        <v>1177.9899999999907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65758.100000000006</v>
      </c>
      <c r="E44" s="11">
        <v>51952.341999999997</v>
      </c>
      <c r="F44" s="11">
        <v>49017.409</v>
      </c>
      <c r="G44" s="11">
        <v>66595.22</v>
      </c>
      <c r="H44" s="11">
        <v>51952.341999999997</v>
      </c>
      <c r="I44" s="11">
        <v>49017.409</v>
      </c>
      <c r="J44" s="6">
        <f t="shared" si="1"/>
        <v>837.11999999999534</v>
      </c>
      <c r="K44" s="6">
        <f t="shared" si="1"/>
        <v>0</v>
      </c>
      <c r="L44" s="6">
        <f t="shared" si="1"/>
        <v>0</v>
      </c>
    </row>
    <row r="45" spans="1:12" ht="31.5" x14ac:dyDescent="0.25">
      <c r="A45" s="5" t="s">
        <v>118</v>
      </c>
      <c r="B45" s="4" t="s">
        <v>137</v>
      </c>
      <c r="C45" s="5" t="s">
        <v>138</v>
      </c>
      <c r="D45" s="11">
        <v>13758</v>
      </c>
      <c r="E45" s="11">
        <v>18530.221000000001</v>
      </c>
      <c r="F45" s="11">
        <v>18530.221000000001</v>
      </c>
      <c r="G45" s="11">
        <v>14098.87</v>
      </c>
      <c r="H45" s="11">
        <v>18530.221000000001</v>
      </c>
      <c r="I45" s="11">
        <v>18530.221000000001</v>
      </c>
      <c r="J45" s="6">
        <f t="shared" si="1"/>
        <v>340.8700000000008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121</v>
      </c>
      <c r="B46" s="4" t="s">
        <v>122</v>
      </c>
      <c r="C46" s="5" t="s">
        <v>123</v>
      </c>
      <c r="D46" s="9">
        <f t="shared" ref="D46:I46" si="9">D47</f>
        <v>23965.45</v>
      </c>
      <c r="E46" s="9">
        <f t="shared" si="9"/>
        <v>21646</v>
      </c>
      <c r="F46" s="9">
        <f t="shared" si="9"/>
        <v>21646</v>
      </c>
      <c r="G46" s="9">
        <f t="shared" si="9"/>
        <v>24511.11</v>
      </c>
      <c r="H46" s="9">
        <f t="shared" si="9"/>
        <v>21646</v>
      </c>
      <c r="I46" s="9">
        <f t="shared" si="9"/>
        <v>21646</v>
      </c>
      <c r="J46" s="6">
        <f t="shared" si="1"/>
        <v>545.65999999999985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5" t="s">
        <v>124</v>
      </c>
      <c r="B47" s="4" t="s">
        <v>125</v>
      </c>
      <c r="C47" s="5" t="s">
        <v>126</v>
      </c>
      <c r="D47" s="9">
        <v>23965.45</v>
      </c>
      <c r="E47" s="9">
        <v>21646</v>
      </c>
      <c r="F47" s="9">
        <v>21646</v>
      </c>
      <c r="G47" s="9">
        <v>24511.11</v>
      </c>
      <c r="H47" s="9">
        <v>21646</v>
      </c>
      <c r="I47" s="9">
        <v>21646</v>
      </c>
      <c r="J47" s="6">
        <f t="shared" si="1"/>
        <v>545.65999999999985</v>
      </c>
      <c r="K47" s="14">
        <f t="shared" si="1"/>
        <v>0</v>
      </c>
      <c r="L47" s="14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0">D49</f>
        <v>0</v>
      </c>
      <c r="E48" s="9">
        <f t="shared" si="10"/>
        <v>0</v>
      </c>
      <c r="F48" s="9">
        <f t="shared" si="10"/>
        <v>6863</v>
      </c>
      <c r="G48" s="9">
        <f t="shared" si="10"/>
        <v>0</v>
      </c>
      <c r="H48" s="9">
        <f t="shared" si="10"/>
        <v>0</v>
      </c>
      <c r="I48" s="9">
        <f t="shared" si="10"/>
        <v>6863</v>
      </c>
      <c r="J48" s="6">
        <f t="shared" ref="J48:L50" si="11">G48-D48</f>
        <v>0</v>
      </c>
      <c r="K48" s="14">
        <f t="shared" si="1"/>
        <v>0</v>
      </c>
      <c r="L48" s="14">
        <f t="shared" si="1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1"/>
        <v>0</v>
      </c>
      <c r="K49" s="14">
        <f t="shared" si="11"/>
        <v>0</v>
      </c>
      <c r="L49" s="14">
        <f t="shared" si="11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2092318.1850000003</v>
      </c>
      <c r="E50" s="9">
        <f t="shared" ref="E50:I50" si="12">E6+E13+E15+E18+E23+E28+E34+E37+E43+E46+E48</f>
        <v>1591383.6110000003</v>
      </c>
      <c r="F50" s="9">
        <f t="shared" si="12"/>
        <v>1615636.3330000001</v>
      </c>
      <c r="G50" s="9">
        <f t="shared" si="12"/>
        <v>2113223.2000000002</v>
      </c>
      <c r="H50" s="9">
        <f t="shared" si="12"/>
        <v>1591383.6110000003</v>
      </c>
      <c r="I50" s="9">
        <f t="shared" si="12"/>
        <v>1615636.3330000001</v>
      </c>
      <c r="J50" s="6">
        <f t="shared" si="11"/>
        <v>20905.014999999898</v>
      </c>
      <c r="K50" s="14">
        <f t="shared" si="11"/>
        <v>0</v>
      </c>
      <c r="L50" s="14">
        <f t="shared" si="11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abSelected="1" topLeftCell="A23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1" style="1" customWidth="1"/>
    <col min="5" max="5" width="21.5703125" style="1" customWidth="1"/>
    <col min="6" max="6" width="21.28515625" style="1" customWidth="1"/>
    <col min="7" max="7" width="22" style="1" customWidth="1"/>
    <col min="8" max="8" width="21.7109375" style="1" customWidth="1"/>
    <col min="9" max="9" width="21.4257812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146</v>
      </c>
      <c r="E4" s="10" t="s">
        <v>147</v>
      </c>
      <c r="F4" s="10" t="s">
        <v>148</v>
      </c>
      <c r="G4" s="10" t="s">
        <v>149</v>
      </c>
      <c r="H4" s="10" t="s">
        <v>150</v>
      </c>
      <c r="I4" s="10" t="s">
        <v>151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206426.40000000002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202761.18999999997</v>
      </c>
      <c r="H6" s="8">
        <f t="shared" si="0"/>
        <v>196365.90099999998</v>
      </c>
      <c r="I6" s="8">
        <f t="shared" si="0"/>
        <v>196565.97199999998</v>
      </c>
      <c r="J6" s="6">
        <f>G6-D6</f>
        <v>-3665.2100000000501</v>
      </c>
      <c r="K6" s="6">
        <f t="shared" ref="K6:L21" si="1">H6-E6</f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6867.62</v>
      </c>
      <c r="E7" s="9">
        <v>7232.14</v>
      </c>
      <c r="F7" s="9">
        <v>7232.14</v>
      </c>
      <c r="G7" s="9">
        <v>6851.5</v>
      </c>
      <c r="H7" s="9">
        <v>7232.14</v>
      </c>
      <c r="I7" s="9">
        <v>7232.14</v>
      </c>
      <c r="J7" s="6">
        <f t="shared" ref="J7:L49" si="2">G7-D7</f>
        <v>-16.119999999999891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4657.41</v>
      </c>
      <c r="E8" s="9">
        <v>4663.5429999999997</v>
      </c>
      <c r="F8" s="9">
        <v>4663.5429999999997</v>
      </c>
      <c r="G8" s="9">
        <v>4483.8</v>
      </c>
      <c r="H8" s="9">
        <v>4663.5429999999997</v>
      </c>
      <c r="I8" s="9">
        <v>4663.5429999999997</v>
      </c>
      <c r="J8" s="6">
        <f t="shared" si="2"/>
        <v>-173.60999999999967</v>
      </c>
      <c r="K8" s="6">
        <f t="shared" si="1"/>
        <v>0</v>
      </c>
      <c r="L8" s="6">
        <f t="shared" si="1"/>
        <v>0</v>
      </c>
    </row>
    <row r="9" spans="1:12" ht="63" x14ac:dyDescent="0.25">
      <c r="A9" s="5" t="s">
        <v>15</v>
      </c>
      <c r="B9" s="4" t="s">
        <v>16</v>
      </c>
      <c r="C9" s="5" t="s">
        <v>17</v>
      </c>
      <c r="D9" s="9">
        <v>156774.88</v>
      </c>
      <c r="E9" s="9">
        <v>143515.552</v>
      </c>
      <c r="F9" s="9">
        <v>143515.552</v>
      </c>
      <c r="G9" s="9">
        <v>156969.60000000001</v>
      </c>
      <c r="H9" s="9">
        <v>143515.552</v>
      </c>
      <c r="I9" s="9">
        <v>143515.552</v>
      </c>
      <c r="J9" s="6">
        <f t="shared" si="2"/>
        <v>194.72000000000116</v>
      </c>
      <c r="K9" s="6">
        <f t="shared" si="1"/>
        <v>0</v>
      </c>
      <c r="L9" s="6">
        <f t="shared" si="1"/>
        <v>0</v>
      </c>
    </row>
    <row r="10" spans="1:12" ht="47.25" x14ac:dyDescent="0.25">
      <c r="A10" s="3" t="s">
        <v>18</v>
      </c>
      <c r="B10" s="4" t="s">
        <v>20</v>
      </c>
      <c r="C10" s="5" t="s">
        <v>21</v>
      </c>
      <c r="D10" s="9">
        <v>27582.36</v>
      </c>
      <c r="E10" s="9">
        <v>27057.899000000001</v>
      </c>
      <c r="F10" s="9">
        <v>27057.899000000001</v>
      </c>
      <c r="G10" s="9">
        <v>25482.799999999999</v>
      </c>
      <c r="H10" s="9">
        <v>27057.899000000001</v>
      </c>
      <c r="I10" s="9">
        <v>27057.899000000001</v>
      </c>
      <c r="J10" s="6">
        <f t="shared" si="2"/>
        <v>-2099.5600000000013</v>
      </c>
      <c r="K10" s="6">
        <f t="shared" si="1"/>
        <v>0</v>
      </c>
      <c r="L10" s="6">
        <f t="shared" si="1"/>
        <v>0</v>
      </c>
    </row>
    <row r="11" spans="1:12" ht="15.75" x14ac:dyDescent="0.25">
      <c r="A11" s="5" t="s">
        <v>19</v>
      </c>
      <c r="B11" s="4" t="s">
        <v>23</v>
      </c>
      <c r="C11" s="5" t="s">
        <v>24</v>
      </c>
      <c r="D11" s="9">
        <v>1499.37</v>
      </c>
      <c r="E11" s="9">
        <v>5000</v>
      </c>
      <c r="F11" s="9">
        <v>5000</v>
      </c>
      <c r="G11" s="9">
        <v>0</v>
      </c>
      <c r="H11" s="9">
        <v>5000</v>
      </c>
      <c r="I11" s="9">
        <v>5000</v>
      </c>
      <c r="J11" s="6">
        <f t="shared" si="2"/>
        <v>-1499.37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9044.76</v>
      </c>
      <c r="E12" s="9">
        <v>8896.7669999999998</v>
      </c>
      <c r="F12" s="9">
        <v>9096.8379999999997</v>
      </c>
      <c r="G12" s="9">
        <v>8973.49</v>
      </c>
      <c r="H12" s="9">
        <v>8896.7669999999998</v>
      </c>
      <c r="I12" s="9">
        <v>9096.8379999999997</v>
      </c>
      <c r="J12" s="6">
        <f t="shared" si="2"/>
        <v>-71.270000000000437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3">D14</f>
        <v>412.9</v>
      </c>
      <c r="E13" s="9">
        <f t="shared" si="3"/>
        <v>0</v>
      </c>
      <c r="F13" s="9">
        <f t="shared" si="3"/>
        <v>0</v>
      </c>
      <c r="G13" s="9">
        <f t="shared" si="3"/>
        <v>412.9</v>
      </c>
      <c r="H13" s="9">
        <f t="shared" si="3"/>
        <v>0</v>
      </c>
      <c r="I13" s="9">
        <f t="shared" si="3"/>
        <v>0</v>
      </c>
      <c r="J13" s="6">
        <f t="shared" si="2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2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5" t="s">
        <v>28</v>
      </c>
      <c r="B15" s="4" t="s">
        <v>35</v>
      </c>
      <c r="C15" s="5" t="s">
        <v>36</v>
      </c>
      <c r="D15" s="9">
        <f>D16+D17</f>
        <v>32141.26</v>
      </c>
      <c r="E15" s="9">
        <f>E16++E17</f>
        <v>30178.65</v>
      </c>
      <c r="F15" s="9">
        <f>F16++F17</f>
        <v>30008.65</v>
      </c>
      <c r="G15" s="9">
        <f>G16+G17</f>
        <v>31874.600000000002</v>
      </c>
      <c r="H15" s="9">
        <f>H16++H17</f>
        <v>30178.65</v>
      </c>
      <c r="I15" s="9">
        <f>I16++I17</f>
        <v>30008.65</v>
      </c>
      <c r="J15" s="6">
        <f t="shared" si="2"/>
        <v>-266.65999999999622</v>
      </c>
      <c r="K15" s="6">
        <f t="shared" si="1"/>
        <v>0</v>
      </c>
      <c r="L15" s="6">
        <f t="shared" si="1"/>
        <v>0</v>
      </c>
    </row>
    <row r="16" spans="1:12" ht="47.25" x14ac:dyDescent="0.25">
      <c r="A16" s="3" t="s">
        <v>31</v>
      </c>
      <c r="B16" s="4" t="s">
        <v>38</v>
      </c>
      <c r="C16" s="5" t="s">
        <v>39</v>
      </c>
      <c r="D16" s="9">
        <v>28511.37</v>
      </c>
      <c r="E16" s="9">
        <v>29498.65</v>
      </c>
      <c r="F16" s="9">
        <v>29328.65</v>
      </c>
      <c r="G16" s="9">
        <v>28244.7</v>
      </c>
      <c r="H16" s="9">
        <v>29498.65</v>
      </c>
      <c r="I16" s="9">
        <v>29328.65</v>
      </c>
      <c r="J16" s="6">
        <f t="shared" si="2"/>
        <v>-266.66999999999825</v>
      </c>
      <c r="K16" s="6">
        <f t="shared" si="1"/>
        <v>0</v>
      </c>
      <c r="L16" s="6">
        <f t="shared" si="1"/>
        <v>0</v>
      </c>
    </row>
    <row r="17" spans="1:12" ht="15.75" x14ac:dyDescent="0.25">
      <c r="A17" s="5" t="s">
        <v>34</v>
      </c>
      <c r="B17" s="4" t="s">
        <v>41</v>
      </c>
      <c r="C17" s="5" t="s">
        <v>42</v>
      </c>
      <c r="D17" s="9">
        <v>3629.89</v>
      </c>
      <c r="E17" s="9">
        <v>680</v>
      </c>
      <c r="F17" s="9">
        <v>680</v>
      </c>
      <c r="G17" s="9">
        <v>3629.9</v>
      </c>
      <c r="H17" s="9">
        <v>680</v>
      </c>
      <c r="I17" s="9">
        <v>680</v>
      </c>
      <c r="J17" s="6">
        <f t="shared" si="2"/>
        <v>1.0000000000218279E-2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151874.55000000002</v>
      </c>
      <c r="E18" s="9">
        <f t="shared" si="4"/>
        <v>134775.67000000001</v>
      </c>
      <c r="F18" s="9">
        <f t="shared" si="4"/>
        <v>101601.802</v>
      </c>
      <c r="G18" s="9">
        <f t="shared" si="4"/>
        <v>150536.48000000001</v>
      </c>
      <c r="H18" s="9">
        <f t="shared" si="4"/>
        <v>134775.67000000001</v>
      </c>
      <c r="I18" s="9">
        <f t="shared" si="4"/>
        <v>101601.802</v>
      </c>
      <c r="J18" s="6">
        <f t="shared" si="2"/>
        <v>-1338.070000000007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877.22</v>
      </c>
      <c r="E19" s="9">
        <v>2200</v>
      </c>
      <c r="F19" s="9">
        <v>2200</v>
      </c>
      <c r="G19" s="9">
        <v>877.22</v>
      </c>
      <c r="H19" s="9">
        <v>2200</v>
      </c>
      <c r="I19" s="9">
        <v>2200</v>
      </c>
      <c r="J19" s="6">
        <f t="shared" si="2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23078.07</v>
      </c>
      <c r="H20" s="9">
        <v>25782.7</v>
      </c>
      <c r="I20" s="9">
        <v>27432.799999999999</v>
      </c>
      <c r="J20" s="6">
        <f t="shared" si="2"/>
        <v>-233.63000000000102</v>
      </c>
      <c r="K20" s="6">
        <f t="shared" si="1"/>
        <v>0</v>
      </c>
      <c r="L20" s="6">
        <f t="shared" si="1"/>
        <v>0</v>
      </c>
    </row>
    <row r="21" spans="1:12" ht="15.75" x14ac:dyDescent="0.25">
      <c r="A21" s="5" t="s">
        <v>46</v>
      </c>
      <c r="B21" s="4" t="s">
        <v>53</v>
      </c>
      <c r="C21" s="5" t="s">
        <v>54</v>
      </c>
      <c r="D21" s="11">
        <v>76743.360000000001</v>
      </c>
      <c r="E21" s="9">
        <v>70575.850000000006</v>
      </c>
      <c r="F21" s="9">
        <v>42149.180999999997</v>
      </c>
      <c r="G21" s="11">
        <v>76591.990000000005</v>
      </c>
      <c r="H21" s="9">
        <v>70575.850000000006</v>
      </c>
      <c r="I21" s="9">
        <v>42149.180999999997</v>
      </c>
      <c r="J21" s="6">
        <f t="shared" si="2"/>
        <v>-151.36999999999534</v>
      </c>
      <c r="K21" s="6">
        <f t="shared" si="1"/>
        <v>0</v>
      </c>
      <c r="L21" s="6">
        <f t="shared" si="1"/>
        <v>0</v>
      </c>
    </row>
    <row r="22" spans="1:12" ht="15.75" x14ac:dyDescent="0.25">
      <c r="A22" s="3" t="s">
        <v>49</v>
      </c>
      <c r="B22" s="4" t="s">
        <v>56</v>
      </c>
      <c r="C22" s="5" t="s">
        <v>57</v>
      </c>
      <c r="D22" s="9">
        <v>50942.27</v>
      </c>
      <c r="E22" s="9">
        <v>36217.120000000003</v>
      </c>
      <c r="F22" s="9">
        <v>29819.821</v>
      </c>
      <c r="G22" s="9">
        <v>49989.2</v>
      </c>
      <c r="H22" s="9">
        <v>36217.120000000003</v>
      </c>
      <c r="I22" s="9">
        <v>29819.821</v>
      </c>
      <c r="J22" s="6">
        <f t="shared" si="2"/>
        <v>-953.06999999999971</v>
      </c>
      <c r="K22" s="6">
        <f t="shared" si="2"/>
        <v>0</v>
      </c>
      <c r="L22" s="6">
        <f t="shared" si="2"/>
        <v>0</v>
      </c>
    </row>
    <row r="23" spans="1:12" ht="15.75" x14ac:dyDescent="0.25">
      <c r="A23" s="5" t="s">
        <v>52</v>
      </c>
      <c r="B23" s="4" t="s">
        <v>59</v>
      </c>
      <c r="C23" s="5" t="s">
        <v>60</v>
      </c>
      <c r="D23" s="9">
        <f t="shared" ref="D23:I23" si="5">D24+D25+D26+D27</f>
        <v>799412.16</v>
      </c>
      <c r="E23" s="9">
        <f t="shared" si="5"/>
        <v>436016.45</v>
      </c>
      <c r="F23" s="9">
        <f t="shared" si="5"/>
        <v>484628.97900000005</v>
      </c>
      <c r="G23" s="9">
        <f t="shared" si="5"/>
        <v>793658.63</v>
      </c>
      <c r="H23" s="9">
        <f t="shared" si="5"/>
        <v>436016.45</v>
      </c>
      <c r="I23" s="9">
        <f t="shared" si="5"/>
        <v>484628.97900000005</v>
      </c>
      <c r="J23" s="6">
        <f t="shared" si="2"/>
        <v>-5753.5300000000279</v>
      </c>
      <c r="K23" s="6">
        <f t="shared" si="2"/>
        <v>0</v>
      </c>
      <c r="L23" s="6">
        <f t="shared" si="2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150032.1</v>
      </c>
      <c r="E24" s="9">
        <v>29843.15</v>
      </c>
      <c r="F24" s="9">
        <v>94241.19</v>
      </c>
      <c r="G24" s="9">
        <v>149000.29999999999</v>
      </c>
      <c r="H24" s="9">
        <v>29843.15</v>
      </c>
      <c r="I24" s="9">
        <v>94241.19</v>
      </c>
      <c r="J24" s="6">
        <f t="shared" si="2"/>
        <v>-1031.8000000000175</v>
      </c>
      <c r="K24" s="6">
        <f t="shared" si="2"/>
        <v>0</v>
      </c>
      <c r="L24" s="6">
        <f t="shared" si="2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548065.29</v>
      </c>
      <c r="E25" s="9">
        <v>341289.7</v>
      </c>
      <c r="F25" s="9">
        <v>324496.69</v>
      </c>
      <c r="G25" s="9">
        <v>544650</v>
      </c>
      <c r="H25" s="9">
        <v>341289.7</v>
      </c>
      <c r="I25" s="9">
        <v>324496.69</v>
      </c>
      <c r="J25" s="6">
        <f t="shared" si="2"/>
        <v>-3415.2900000000373</v>
      </c>
      <c r="K25" s="6">
        <f t="shared" si="2"/>
        <v>0</v>
      </c>
      <c r="L25" s="6">
        <f t="shared" si="2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75401.69</v>
      </c>
      <c r="E26" s="9">
        <v>44271.8</v>
      </c>
      <c r="F26" s="9">
        <v>45279.33</v>
      </c>
      <c r="G26" s="9">
        <v>74510.94</v>
      </c>
      <c r="H26" s="9">
        <v>44271.8</v>
      </c>
      <c r="I26" s="9">
        <v>45279.33</v>
      </c>
      <c r="J26" s="6">
        <f t="shared" si="2"/>
        <v>-890.75</v>
      </c>
      <c r="K26" s="6">
        <f t="shared" si="2"/>
        <v>0</v>
      </c>
      <c r="L26" s="6">
        <f t="shared" si="2"/>
        <v>0</v>
      </c>
    </row>
    <row r="27" spans="1:12" ht="31.5" x14ac:dyDescent="0.25">
      <c r="A27" s="5" t="s">
        <v>64</v>
      </c>
      <c r="B27" s="4" t="s">
        <v>71</v>
      </c>
      <c r="C27" s="5" t="s">
        <v>72</v>
      </c>
      <c r="D27" s="9">
        <v>25913.08</v>
      </c>
      <c r="E27" s="9">
        <v>20611.8</v>
      </c>
      <c r="F27" s="9">
        <v>20611.769</v>
      </c>
      <c r="G27" s="9">
        <v>25497.39</v>
      </c>
      <c r="H27" s="9">
        <v>20611.8</v>
      </c>
      <c r="I27" s="9">
        <v>20611.769</v>
      </c>
      <c r="J27" s="6">
        <f t="shared" si="2"/>
        <v>-415.69000000000233</v>
      </c>
      <c r="K27" s="6">
        <f t="shared" si="2"/>
        <v>0</v>
      </c>
      <c r="L27" s="6">
        <f t="shared" si="2"/>
        <v>0</v>
      </c>
    </row>
    <row r="28" spans="1:12" ht="15.75" x14ac:dyDescent="0.25">
      <c r="A28" s="3" t="s">
        <v>67</v>
      </c>
      <c r="B28" s="4" t="s">
        <v>74</v>
      </c>
      <c r="C28" s="5" t="s">
        <v>75</v>
      </c>
      <c r="D28" s="9">
        <f t="shared" ref="D28:I28" si="6">D29+D31+D32+D33+D30</f>
        <v>566476.53</v>
      </c>
      <c r="E28" s="9">
        <f t="shared" si="6"/>
        <v>520968.63199999998</v>
      </c>
      <c r="F28" s="9">
        <f t="shared" si="6"/>
        <v>522014.33500000002</v>
      </c>
      <c r="G28" s="9">
        <f t="shared" si="6"/>
        <v>554627.15999999992</v>
      </c>
      <c r="H28" s="9">
        <f t="shared" si="6"/>
        <v>520968.63199999998</v>
      </c>
      <c r="I28" s="9">
        <f t="shared" si="6"/>
        <v>522014.33500000002</v>
      </c>
      <c r="J28" s="6">
        <f t="shared" si="2"/>
        <v>-11849.370000000112</v>
      </c>
      <c r="K28" s="6">
        <f t="shared" si="2"/>
        <v>0</v>
      </c>
      <c r="L28" s="6">
        <f t="shared" si="2"/>
        <v>0</v>
      </c>
    </row>
    <row r="29" spans="1:12" ht="15.75" x14ac:dyDescent="0.25">
      <c r="A29" s="5" t="s">
        <v>70</v>
      </c>
      <c r="B29" s="4" t="s">
        <v>77</v>
      </c>
      <c r="C29" s="5" t="s">
        <v>78</v>
      </c>
      <c r="D29" s="9">
        <v>124640.4</v>
      </c>
      <c r="E29" s="9">
        <v>122590.304</v>
      </c>
      <c r="F29" s="9">
        <v>115825.493</v>
      </c>
      <c r="G29" s="9">
        <v>121544.82</v>
      </c>
      <c r="H29" s="9">
        <v>122590.304</v>
      </c>
      <c r="I29" s="9">
        <v>115825.493</v>
      </c>
      <c r="J29" s="6">
        <f t="shared" si="2"/>
        <v>-3095.5799999999872</v>
      </c>
      <c r="K29" s="6">
        <f t="shared" si="2"/>
        <v>0</v>
      </c>
      <c r="L29" s="6">
        <f t="shared" si="2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249018.01</v>
      </c>
      <c r="E30" s="9">
        <v>249127.7</v>
      </c>
      <c r="F30" s="9">
        <v>255094.2</v>
      </c>
      <c r="G30" s="9">
        <v>245092.55</v>
      </c>
      <c r="H30" s="9">
        <v>249127.7</v>
      </c>
      <c r="I30" s="9">
        <v>255094.2</v>
      </c>
      <c r="J30" s="6">
        <f t="shared" si="2"/>
        <v>-3925.460000000021</v>
      </c>
      <c r="K30" s="6">
        <f t="shared" si="2"/>
        <v>0</v>
      </c>
      <c r="L30" s="6">
        <f t="shared" si="2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116757.99</v>
      </c>
      <c r="E31" s="9">
        <v>76277.418999999994</v>
      </c>
      <c r="F31" s="9">
        <v>76278.218999999997</v>
      </c>
      <c r="G31" s="9">
        <v>113386.44</v>
      </c>
      <c r="H31" s="9">
        <v>76277.418999999994</v>
      </c>
      <c r="I31" s="9">
        <v>76278.218999999997</v>
      </c>
      <c r="J31" s="6">
        <f t="shared" si="2"/>
        <v>-3371.5500000000029</v>
      </c>
      <c r="K31" s="6">
        <f t="shared" si="2"/>
        <v>0</v>
      </c>
      <c r="L31" s="6">
        <f t="shared" si="2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18095.57</v>
      </c>
      <c r="E32" s="9">
        <v>15875.009</v>
      </c>
      <c r="F32" s="9">
        <v>15875</v>
      </c>
      <c r="G32" s="9">
        <v>17522.72</v>
      </c>
      <c r="H32" s="9">
        <v>15875.009</v>
      </c>
      <c r="I32" s="9">
        <v>15875</v>
      </c>
      <c r="J32" s="6">
        <f t="shared" si="2"/>
        <v>-572.84999999999854</v>
      </c>
      <c r="K32" s="6">
        <f t="shared" si="2"/>
        <v>0</v>
      </c>
      <c r="L32" s="6">
        <f t="shared" si="2"/>
        <v>0</v>
      </c>
    </row>
    <row r="33" spans="1:12" ht="15.75" x14ac:dyDescent="0.25">
      <c r="A33" s="5" t="s">
        <v>82</v>
      </c>
      <c r="B33" s="4" t="s">
        <v>86</v>
      </c>
      <c r="C33" s="5" t="s">
        <v>87</v>
      </c>
      <c r="D33" s="9">
        <v>57964.56</v>
      </c>
      <c r="E33" s="12">
        <v>57098.2</v>
      </c>
      <c r="F33" s="9">
        <v>58941.423000000003</v>
      </c>
      <c r="G33" s="9">
        <v>57080.63</v>
      </c>
      <c r="H33" s="12">
        <v>57098.2</v>
      </c>
      <c r="I33" s="9">
        <v>58941.423000000003</v>
      </c>
      <c r="J33" s="6">
        <f t="shared" si="2"/>
        <v>-883.93000000000029</v>
      </c>
      <c r="K33" s="6">
        <f t="shared" si="2"/>
        <v>0</v>
      </c>
      <c r="L33" s="6">
        <f t="shared" si="2"/>
        <v>0</v>
      </c>
    </row>
    <row r="34" spans="1:12" ht="15.75" x14ac:dyDescent="0.25">
      <c r="A34" s="3" t="s">
        <v>85</v>
      </c>
      <c r="B34" s="4" t="s">
        <v>89</v>
      </c>
      <c r="C34" s="5" t="s">
        <v>90</v>
      </c>
      <c r="D34" s="9">
        <f t="shared" ref="D34:I34" si="7">D35+D36</f>
        <v>132354.84</v>
      </c>
      <c r="E34" s="9">
        <f t="shared" si="7"/>
        <v>112210.54000000001</v>
      </c>
      <c r="F34" s="9">
        <f t="shared" si="7"/>
        <v>116020.76000000001</v>
      </c>
      <c r="G34" s="9">
        <f t="shared" si="7"/>
        <v>123581.86000000002</v>
      </c>
      <c r="H34" s="9">
        <f t="shared" si="7"/>
        <v>112210.54000000001</v>
      </c>
      <c r="I34" s="9">
        <f t="shared" si="7"/>
        <v>116020.76000000001</v>
      </c>
      <c r="J34" s="6">
        <f t="shared" si="2"/>
        <v>-8772.9799999999814</v>
      </c>
      <c r="K34" s="6">
        <f t="shared" si="2"/>
        <v>0</v>
      </c>
      <c r="L34" s="6">
        <f t="shared" si="2"/>
        <v>0</v>
      </c>
    </row>
    <row r="35" spans="1:12" ht="15.75" x14ac:dyDescent="0.25">
      <c r="A35" s="5" t="s">
        <v>88</v>
      </c>
      <c r="B35" s="4" t="s">
        <v>92</v>
      </c>
      <c r="C35" s="5" t="s">
        <v>93</v>
      </c>
      <c r="D35" s="9">
        <v>97028.57</v>
      </c>
      <c r="E35" s="9">
        <v>68989.58</v>
      </c>
      <c r="F35" s="9">
        <v>72799.8</v>
      </c>
      <c r="G35" s="9">
        <v>90824.960000000006</v>
      </c>
      <c r="H35" s="9">
        <v>68989.58</v>
      </c>
      <c r="I35" s="9">
        <v>72799.8</v>
      </c>
      <c r="J35" s="6">
        <f t="shared" si="2"/>
        <v>-6203.6100000000006</v>
      </c>
      <c r="K35" s="6">
        <f t="shared" si="2"/>
        <v>0</v>
      </c>
      <c r="L35" s="6">
        <f t="shared" si="2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35326.269999999997</v>
      </c>
      <c r="E36" s="9">
        <v>43220.959999999999</v>
      </c>
      <c r="F36" s="9">
        <v>43220.959999999999</v>
      </c>
      <c r="G36" s="9">
        <v>32756.9</v>
      </c>
      <c r="H36" s="9">
        <v>43220.959999999999</v>
      </c>
      <c r="I36" s="9">
        <v>43220.959999999999</v>
      </c>
      <c r="J36" s="6">
        <f t="shared" si="2"/>
        <v>-2569.3699999999953</v>
      </c>
      <c r="K36" s="6">
        <f t="shared" si="2"/>
        <v>0</v>
      </c>
      <c r="L36" s="6">
        <f t="shared" si="2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118919.36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117043.48000000001</v>
      </c>
      <c r="H37" s="9">
        <f t="shared" si="8"/>
        <v>68739.205000000002</v>
      </c>
      <c r="I37" s="9">
        <f t="shared" si="8"/>
        <v>68739.205000000002</v>
      </c>
      <c r="J37" s="6">
        <f t="shared" si="2"/>
        <v>-1875.8799999999901</v>
      </c>
      <c r="K37" s="6">
        <f t="shared" si="2"/>
        <v>0</v>
      </c>
      <c r="L37" s="6">
        <f t="shared" si="2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1277.7</v>
      </c>
      <c r="E38" s="9">
        <v>1270</v>
      </c>
      <c r="F38" s="9">
        <v>1270</v>
      </c>
      <c r="G38" s="9">
        <v>1277.7</v>
      </c>
      <c r="H38" s="9">
        <v>1270</v>
      </c>
      <c r="I38" s="9">
        <v>1270</v>
      </c>
      <c r="J38" s="6">
        <f t="shared" si="2"/>
        <v>0</v>
      </c>
      <c r="K38" s="6">
        <f t="shared" si="2"/>
        <v>0</v>
      </c>
      <c r="L38" s="6">
        <f t="shared" si="2"/>
        <v>0</v>
      </c>
    </row>
    <row r="39" spans="1:12" ht="15.75" x14ac:dyDescent="0.25">
      <c r="A39" s="5" t="s">
        <v>100</v>
      </c>
      <c r="B39" s="4" t="s">
        <v>104</v>
      </c>
      <c r="C39" s="5" t="s">
        <v>105</v>
      </c>
      <c r="D39" s="9">
        <v>30445.040000000001</v>
      </c>
      <c r="E39" s="9">
        <v>27882.1</v>
      </c>
      <c r="F39" s="9">
        <v>27882.1</v>
      </c>
      <c r="G39" s="9">
        <v>29972.240000000002</v>
      </c>
      <c r="H39" s="9">
        <v>27882.1</v>
      </c>
      <c r="I39" s="9">
        <v>27882.1</v>
      </c>
      <c r="J39" s="6">
        <f t="shared" si="2"/>
        <v>-472.79999999999927</v>
      </c>
      <c r="K39" s="6">
        <f t="shared" si="2"/>
        <v>0</v>
      </c>
      <c r="L39" s="6">
        <f t="shared" si="2"/>
        <v>0</v>
      </c>
    </row>
    <row r="40" spans="1:12" ht="15.75" x14ac:dyDescent="0.25">
      <c r="A40" s="3" t="s">
        <v>103</v>
      </c>
      <c r="B40" s="4" t="s">
        <v>107</v>
      </c>
      <c r="C40" s="5" t="s">
        <v>108</v>
      </c>
      <c r="D40" s="9">
        <v>24680.12</v>
      </c>
      <c r="E40" s="9">
        <v>19426.205000000002</v>
      </c>
      <c r="F40" s="9">
        <v>19426.205000000002</v>
      </c>
      <c r="G40" s="9">
        <v>23277.03</v>
      </c>
      <c r="H40" s="9">
        <v>19426.205000000002</v>
      </c>
      <c r="I40" s="9">
        <v>19426.205000000002</v>
      </c>
      <c r="J40" s="6">
        <f t="shared" si="2"/>
        <v>-1403.0900000000001</v>
      </c>
      <c r="K40" s="6">
        <f t="shared" si="2"/>
        <v>0</v>
      </c>
      <c r="L40" s="6">
        <f t="shared" si="2"/>
        <v>0</v>
      </c>
    </row>
    <row r="41" spans="1:12" ht="15.75" x14ac:dyDescent="0.25">
      <c r="A41" s="5" t="s">
        <v>106</v>
      </c>
      <c r="B41" s="4" t="s">
        <v>110</v>
      </c>
      <c r="C41" s="5" t="s">
        <v>111</v>
      </c>
      <c r="D41" s="9">
        <v>6078.3</v>
      </c>
      <c r="E41" s="9">
        <v>2388.4</v>
      </c>
      <c r="F41" s="9">
        <v>2388.4</v>
      </c>
      <c r="G41" s="9">
        <v>6078.3</v>
      </c>
      <c r="H41" s="9">
        <v>2388.4</v>
      </c>
      <c r="I41" s="9">
        <v>2388.4</v>
      </c>
      <c r="J41" s="6">
        <f t="shared" si="2"/>
        <v>0</v>
      </c>
      <c r="K41" s="6">
        <f t="shared" si="2"/>
        <v>0</v>
      </c>
      <c r="L41" s="6">
        <f t="shared" si="2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56438.2</v>
      </c>
      <c r="E42" s="9">
        <v>17772.5</v>
      </c>
      <c r="F42" s="9">
        <v>17772.5</v>
      </c>
      <c r="G42" s="9">
        <v>56438.21</v>
      </c>
      <c r="H42" s="9">
        <v>17772.5</v>
      </c>
      <c r="I42" s="9">
        <v>17772.5</v>
      </c>
      <c r="J42" s="6">
        <f t="shared" si="2"/>
        <v>1.0000000002037268E-2</v>
      </c>
      <c r="K42" s="6">
        <f t="shared" si="2"/>
        <v>0</v>
      </c>
      <c r="L42" s="6">
        <f t="shared" si="2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80694.09</v>
      </c>
      <c r="E43" s="9">
        <f t="shared" si="9"/>
        <v>70482.562999999995</v>
      </c>
      <c r="F43" s="9">
        <f t="shared" si="9"/>
        <v>67547.63</v>
      </c>
      <c r="G43" s="9">
        <f t="shared" si="9"/>
        <v>76929.239999999991</v>
      </c>
      <c r="H43" s="9">
        <f t="shared" si="9"/>
        <v>70482.562999999995</v>
      </c>
      <c r="I43" s="9">
        <f t="shared" si="9"/>
        <v>67547.63</v>
      </c>
      <c r="J43" s="6">
        <f t="shared" si="2"/>
        <v>-3764.8500000000058</v>
      </c>
      <c r="K43" s="6">
        <f t="shared" si="2"/>
        <v>0</v>
      </c>
      <c r="L43" s="6">
        <f t="shared" si="2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66595.22</v>
      </c>
      <c r="E44" s="11">
        <v>51952.341999999997</v>
      </c>
      <c r="F44" s="11">
        <v>49017.409</v>
      </c>
      <c r="G44" s="11">
        <v>63702.09</v>
      </c>
      <c r="H44" s="11">
        <v>51952.341999999997</v>
      </c>
      <c r="I44" s="11">
        <v>49017.409</v>
      </c>
      <c r="J44" s="6">
        <f t="shared" si="2"/>
        <v>-2893.1300000000047</v>
      </c>
      <c r="K44" s="6">
        <f t="shared" si="2"/>
        <v>0</v>
      </c>
      <c r="L44" s="6">
        <f t="shared" si="2"/>
        <v>0</v>
      </c>
    </row>
    <row r="45" spans="1:12" ht="31.5" x14ac:dyDescent="0.25">
      <c r="A45" s="5" t="s">
        <v>118</v>
      </c>
      <c r="B45" s="4" t="s">
        <v>137</v>
      </c>
      <c r="C45" s="5" t="s">
        <v>138</v>
      </c>
      <c r="D45" s="11">
        <v>14098.87</v>
      </c>
      <c r="E45" s="11">
        <v>18530.221000000001</v>
      </c>
      <c r="F45" s="11">
        <v>18530.221000000001</v>
      </c>
      <c r="G45" s="11">
        <v>13227.15</v>
      </c>
      <c r="H45" s="11">
        <v>18530.221000000001</v>
      </c>
      <c r="I45" s="11">
        <v>18530.221000000001</v>
      </c>
      <c r="J45" s="6">
        <f t="shared" si="2"/>
        <v>-871.72000000000116</v>
      </c>
      <c r="K45" s="6">
        <f t="shared" si="2"/>
        <v>0</v>
      </c>
      <c r="L45" s="6">
        <f t="shared" si="2"/>
        <v>0</v>
      </c>
    </row>
    <row r="46" spans="1:12" ht="15.75" x14ac:dyDescent="0.25">
      <c r="A46" s="3" t="s">
        <v>121</v>
      </c>
      <c r="B46" s="4" t="s">
        <v>122</v>
      </c>
      <c r="C46" s="5" t="s">
        <v>123</v>
      </c>
      <c r="D46" s="9">
        <f t="shared" ref="D46:I46" si="10">D47</f>
        <v>24511.11</v>
      </c>
      <c r="E46" s="9">
        <f t="shared" si="10"/>
        <v>21646</v>
      </c>
      <c r="F46" s="9">
        <f t="shared" si="10"/>
        <v>21646</v>
      </c>
      <c r="G46" s="9">
        <f t="shared" si="10"/>
        <v>24554.21</v>
      </c>
      <c r="H46" s="9">
        <f t="shared" si="10"/>
        <v>21646</v>
      </c>
      <c r="I46" s="9">
        <f t="shared" si="10"/>
        <v>21646</v>
      </c>
      <c r="J46" s="6">
        <f t="shared" si="2"/>
        <v>43.099999999998545</v>
      </c>
      <c r="K46" s="6">
        <f t="shared" si="2"/>
        <v>0</v>
      </c>
      <c r="L46" s="6">
        <f t="shared" si="2"/>
        <v>0</v>
      </c>
    </row>
    <row r="47" spans="1:12" ht="15.75" customHeight="1" x14ac:dyDescent="0.25">
      <c r="A47" s="5" t="s">
        <v>124</v>
      </c>
      <c r="B47" s="4" t="s">
        <v>125</v>
      </c>
      <c r="C47" s="5" t="s">
        <v>126</v>
      </c>
      <c r="D47" s="9">
        <v>24511.11</v>
      </c>
      <c r="E47" s="9">
        <v>21646</v>
      </c>
      <c r="F47" s="9">
        <v>21646</v>
      </c>
      <c r="G47" s="9">
        <v>24554.21</v>
      </c>
      <c r="H47" s="9">
        <v>21646</v>
      </c>
      <c r="I47" s="9">
        <v>21646</v>
      </c>
      <c r="J47" s="6">
        <f t="shared" si="2"/>
        <v>43.099999999998545</v>
      </c>
      <c r="K47" s="6">
        <f t="shared" si="2"/>
        <v>0</v>
      </c>
      <c r="L47" s="6">
        <f t="shared" si="2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0</v>
      </c>
      <c r="H48" s="9">
        <f t="shared" si="11"/>
        <v>0</v>
      </c>
      <c r="I48" s="9">
        <f t="shared" si="11"/>
        <v>6863</v>
      </c>
      <c r="J48" s="6">
        <f t="shared" si="2"/>
        <v>0</v>
      </c>
      <c r="K48" s="6">
        <f t="shared" si="2"/>
        <v>0</v>
      </c>
      <c r="L48" s="6">
        <f t="shared" si="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2"/>
        <v>0</v>
      </c>
      <c r="K49" s="6">
        <f t="shared" si="2"/>
        <v>0</v>
      </c>
      <c r="L49" s="6">
        <f t="shared" si="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2113223.2000000002</v>
      </c>
      <c r="E50" s="9">
        <f t="shared" ref="E50:L50" si="12">E6+E13+E15+E18+E23+E28+E34+E37+E43+E46+E48</f>
        <v>1591383.6110000003</v>
      </c>
      <c r="F50" s="9">
        <f t="shared" si="12"/>
        <v>1615636.3330000001</v>
      </c>
      <c r="G50" s="9">
        <f>G6+G13+G15+G18+G23+G28+G34+G37+G43+G46+G48</f>
        <v>2075979.75</v>
      </c>
      <c r="H50" s="9">
        <f t="shared" ref="H50:I50" si="13">H6+H13+H15+H18+H23+H28+H34+H37+H43+H46+H48</f>
        <v>1591383.6110000003</v>
      </c>
      <c r="I50" s="9">
        <f t="shared" si="13"/>
        <v>1615636.3330000001</v>
      </c>
      <c r="J50" s="9">
        <f t="shared" si="12"/>
        <v>-37243.450000000172</v>
      </c>
      <c r="K50" s="9">
        <f t="shared" si="12"/>
        <v>0</v>
      </c>
      <c r="L50" s="9">
        <f t="shared" si="12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5" fitToHeight="10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1"/>
  <sheetViews>
    <sheetView topLeftCell="A22" workbookViewId="0">
      <selection activeCell="E40" sqref="E40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193</v>
      </c>
      <c r="E4" s="10" t="s">
        <v>194</v>
      </c>
      <c r="F4" s="10" t="s">
        <v>195</v>
      </c>
      <c r="G4" s="10" t="s">
        <v>188</v>
      </c>
      <c r="H4" s="10" t="s">
        <v>189</v>
      </c>
      <c r="I4" s="10" t="s">
        <v>190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201378.32199999999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201568.31999999998</v>
      </c>
      <c r="H6" s="8">
        <f t="shared" si="0"/>
        <v>196365.861</v>
      </c>
      <c r="I6" s="8">
        <f t="shared" si="0"/>
        <v>196565.97199999998</v>
      </c>
      <c r="J6" s="6">
        <f t="shared" ref="J6:L48" si="1">G6-D6</f>
        <v>189.99799999999232</v>
      </c>
      <c r="K6" s="6">
        <f t="shared" si="1"/>
        <v>-3.9999999979045242E-2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</v>
      </c>
      <c r="I7" s="9">
        <v>7232.14</v>
      </c>
      <c r="J7" s="6">
        <f t="shared" si="1"/>
        <v>0</v>
      </c>
      <c r="K7" s="6">
        <f t="shared" si="1"/>
        <v>-3.999999999996362E-2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4663.5429999999997</v>
      </c>
      <c r="E8" s="9">
        <v>4663.5429999999997</v>
      </c>
      <c r="F8" s="9">
        <v>4663.5429999999997</v>
      </c>
      <c r="G8" s="9">
        <v>4663.54</v>
      </c>
      <c r="H8" s="9">
        <v>4663.5429999999997</v>
      </c>
      <c r="I8" s="9">
        <v>4663.5429999999997</v>
      </c>
      <c r="J8" s="6">
        <f t="shared" si="1"/>
        <v>-2.9999999997016857E-3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152827.9</v>
      </c>
      <c r="E9" s="9">
        <v>143515.552</v>
      </c>
      <c r="F9" s="9">
        <v>143515.552</v>
      </c>
      <c r="G9" s="9">
        <v>152917.9</v>
      </c>
      <c r="H9" s="9">
        <v>143515.552</v>
      </c>
      <c r="I9" s="9">
        <v>143515.552</v>
      </c>
      <c r="J9" s="6">
        <f t="shared" si="1"/>
        <v>90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27057.899000000001</v>
      </c>
      <c r="E10" s="9">
        <v>27057.899000000001</v>
      </c>
      <c r="F10" s="9">
        <v>27057.899000000001</v>
      </c>
      <c r="G10" s="9">
        <v>27157.9</v>
      </c>
      <c r="H10" s="9">
        <v>27057.899000000001</v>
      </c>
      <c r="I10" s="9">
        <v>27057.899000000001</v>
      </c>
      <c r="J10" s="6">
        <f t="shared" si="1"/>
        <v>100.0010000000002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4596.84</v>
      </c>
      <c r="E12" s="9">
        <v>8896.7669999999998</v>
      </c>
      <c r="F12" s="9">
        <v>9096.8379999999997</v>
      </c>
      <c r="G12" s="9">
        <v>4596.84</v>
      </c>
      <c r="H12" s="9">
        <v>8896.7669999999998</v>
      </c>
      <c r="I12" s="9">
        <v>9096.8379999999997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406.8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6.0999999999999659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406.8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6.0999999999999659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D16++D17</f>
        <v>31062.65</v>
      </c>
      <c r="E15" s="9">
        <f>E16+E17</f>
        <v>30178.645</v>
      </c>
      <c r="F15" s="9">
        <f>F16+F17</f>
        <v>30008.645</v>
      </c>
      <c r="G15" s="9">
        <f>G16++G17</f>
        <v>32476.09</v>
      </c>
      <c r="H15" s="9">
        <f>H16+H17</f>
        <v>30178.645</v>
      </c>
      <c r="I15" s="9">
        <f>I16+I17</f>
        <v>30008.645</v>
      </c>
      <c r="J15" s="6">
        <f t="shared" si="1"/>
        <v>1413.4399999999987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30512.65</v>
      </c>
      <c r="E16" s="9">
        <v>29498.645</v>
      </c>
      <c r="F16" s="9">
        <v>29328.645</v>
      </c>
      <c r="G16" s="9">
        <v>31530.69</v>
      </c>
      <c r="H16" s="9">
        <v>29498.645</v>
      </c>
      <c r="I16" s="9">
        <v>29328.645</v>
      </c>
      <c r="J16" s="6">
        <f t="shared" si="1"/>
        <v>1018.0399999999972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550</v>
      </c>
      <c r="E17" s="9">
        <v>680</v>
      </c>
      <c r="F17" s="9">
        <v>680</v>
      </c>
      <c r="G17" s="9">
        <v>945.4</v>
      </c>
      <c r="H17" s="9">
        <v>680</v>
      </c>
      <c r="I17" s="9">
        <v>680</v>
      </c>
      <c r="J17" s="6">
        <f t="shared" si="1"/>
        <v>395.4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130869.05100000001</v>
      </c>
      <c r="E18" s="9">
        <f t="shared" si="3"/>
        <v>122303.8</v>
      </c>
      <c r="F18" s="9">
        <f t="shared" si="3"/>
        <v>101601.802</v>
      </c>
      <c r="G18" s="9">
        <f t="shared" si="3"/>
        <v>136263.35</v>
      </c>
      <c r="H18" s="9">
        <f t="shared" si="3"/>
        <v>121098.94099999999</v>
      </c>
      <c r="I18" s="9">
        <f t="shared" si="3"/>
        <v>101601.802</v>
      </c>
      <c r="J18" s="6">
        <f t="shared" si="1"/>
        <v>5394.2989999999991</v>
      </c>
      <c r="K18" s="6">
        <f t="shared" si="1"/>
        <v>-1204.8590000000113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71907.53</v>
      </c>
      <c r="E21" s="9">
        <v>64501.279000000002</v>
      </c>
      <c r="F21" s="9">
        <v>42149.180999999997</v>
      </c>
      <c r="G21" s="11">
        <v>73213.83</v>
      </c>
      <c r="H21" s="9">
        <v>63296.42</v>
      </c>
      <c r="I21" s="9">
        <v>42149.180999999997</v>
      </c>
      <c r="J21" s="6">
        <f t="shared" si="1"/>
        <v>1306.3000000000029</v>
      </c>
      <c r="K21" s="6">
        <f t="shared" si="1"/>
        <v>-1204.859000000004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33449.821000000004</v>
      </c>
      <c r="E22" s="9">
        <v>29819.821</v>
      </c>
      <c r="F22" s="9">
        <v>29819.821</v>
      </c>
      <c r="G22" s="9">
        <v>37537.82</v>
      </c>
      <c r="H22" s="9">
        <v>29819.821</v>
      </c>
      <c r="I22" s="9">
        <v>29819.821</v>
      </c>
      <c r="J22" s="6">
        <f t="shared" si="1"/>
        <v>4087.9989999999962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504944.34099999996</v>
      </c>
      <c r="E23" s="9">
        <f t="shared" si="4"/>
        <v>433313.96499999997</v>
      </c>
      <c r="F23" s="9">
        <f t="shared" si="4"/>
        <v>478633.01800000004</v>
      </c>
      <c r="G23" s="9">
        <f t="shared" si="4"/>
        <v>642444.53999999992</v>
      </c>
      <c r="H23" s="9">
        <f t="shared" si="4"/>
        <v>436795.57299999997</v>
      </c>
      <c r="I23" s="9">
        <f t="shared" si="4"/>
        <v>486276.16899999999</v>
      </c>
      <c r="J23" s="6">
        <f t="shared" si="1"/>
        <v>137500.19899999996</v>
      </c>
      <c r="K23" s="6">
        <f t="shared" si="1"/>
        <v>3481.6080000000075</v>
      </c>
      <c r="L23" s="6">
        <f t="shared" si="1"/>
        <v>7643.1509999999544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149416.73000000001</v>
      </c>
      <c r="E24" s="9">
        <v>32512.967000000001</v>
      </c>
      <c r="F24" s="9">
        <v>88068.027000000002</v>
      </c>
      <c r="G24" s="9">
        <v>149601.07</v>
      </c>
      <c r="H24" s="9">
        <v>35994.57</v>
      </c>
      <c r="I24" s="9">
        <v>95711.19</v>
      </c>
      <c r="J24" s="6">
        <f t="shared" si="1"/>
        <v>184.33999999999651</v>
      </c>
      <c r="K24" s="6">
        <f t="shared" si="1"/>
        <v>3481.6029999999992</v>
      </c>
      <c r="L24" s="6">
        <f t="shared" si="1"/>
        <v>7643.1630000000005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288771.71999999997</v>
      </c>
      <c r="E25" s="9">
        <v>337452.01500000001</v>
      </c>
      <c r="F25" s="9">
        <v>324673.87599999999</v>
      </c>
      <c r="G25" s="9">
        <v>424606.6</v>
      </c>
      <c r="H25" s="9">
        <v>337452.02</v>
      </c>
      <c r="I25" s="9">
        <v>324673.88</v>
      </c>
      <c r="J25" s="6">
        <f t="shared" si="1"/>
        <v>135834.88</v>
      </c>
      <c r="K25" s="6">
        <f t="shared" si="1"/>
        <v>5.0000000046566129E-3</v>
      </c>
      <c r="L25" s="6">
        <f t="shared" si="1"/>
        <v>4.0000000153668225E-3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46144.120999999999</v>
      </c>
      <c r="E26" s="9">
        <v>42737.214</v>
      </c>
      <c r="F26" s="9">
        <v>45279.345999999998</v>
      </c>
      <c r="G26" s="9">
        <v>47369.72</v>
      </c>
      <c r="H26" s="9">
        <v>42737.214</v>
      </c>
      <c r="I26" s="9">
        <v>45279.33</v>
      </c>
      <c r="J26" s="6">
        <f t="shared" si="1"/>
        <v>1225.599000000002</v>
      </c>
      <c r="K26" s="6">
        <f t="shared" si="1"/>
        <v>0</v>
      </c>
      <c r="L26" s="6">
        <f t="shared" si="1"/>
        <v>-1.5999999995983671E-2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20611.77</v>
      </c>
      <c r="E27" s="9">
        <v>20611.769</v>
      </c>
      <c r="F27" s="9">
        <v>20611.769</v>
      </c>
      <c r="G27" s="9">
        <v>20867.150000000001</v>
      </c>
      <c r="H27" s="9">
        <v>20611.769</v>
      </c>
      <c r="I27" s="9">
        <v>20611.769</v>
      </c>
      <c r="J27" s="6">
        <f t="shared" si="1"/>
        <v>255.38000000000102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533676.76599999995</v>
      </c>
      <c r="E28" s="9">
        <f t="shared" si="5"/>
        <v>518636.82399999996</v>
      </c>
      <c r="F28" s="9">
        <f t="shared" si="5"/>
        <v>519682.51799999998</v>
      </c>
      <c r="G28" s="9">
        <f t="shared" si="5"/>
        <v>522596.82299999997</v>
      </c>
      <c r="H28" s="9">
        <f t="shared" si="5"/>
        <v>518636.82399999996</v>
      </c>
      <c r="I28" s="9">
        <f t="shared" si="5"/>
        <v>519682.51799999998</v>
      </c>
      <c r="J28" s="6">
        <f t="shared" si="1"/>
        <v>-11079.94299999997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126652.67</v>
      </c>
      <c r="E29" s="9">
        <v>122590.304</v>
      </c>
      <c r="F29" s="9">
        <v>115825.493</v>
      </c>
      <c r="G29" s="9">
        <v>124053.11</v>
      </c>
      <c r="H29" s="9">
        <v>122590.304</v>
      </c>
      <c r="I29" s="9">
        <v>115825.493</v>
      </c>
      <c r="J29" s="6">
        <f t="shared" si="1"/>
        <v>-2599.5599999999977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258398.74</v>
      </c>
      <c r="E30" s="9">
        <v>246249.033</v>
      </c>
      <c r="F30" s="9">
        <v>252215.538</v>
      </c>
      <c r="G30" s="9">
        <v>247784.5</v>
      </c>
      <c r="H30" s="9">
        <v>246249.033</v>
      </c>
      <c r="I30" s="9">
        <v>252215.538</v>
      </c>
      <c r="J30" s="6">
        <f t="shared" si="1"/>
        <v>-10614.239999999991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75412.123999999996</v>
      </c>
      <c r="E31" s="9">
        <v>76824.263999999996</v>
      </c>
      <c r="F31" s="9">
        <v>76825.063999999998</v>
      </c>
      <c r="G31" s="9">
        <v>75421.67</v>
      </c>
      <c r="H31" s="9">
        <v>76824.263999999996</v>
      </c>
      <c r="I31" s="9">
        <v>76825.063999999998</v>
      </c>
      <c r="J31" s="6">
        <f t="shared" si="1"/>
        <v>9.5460000000020955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15875.009</v>
      </c>
      <c r="E32" s="9">
        <v>15875</v>
      </c>
      <c r="F32" s="9">
        <v>15875</v>
      </c>
      <c r="G32" s="9">
        <v>17999.32</v>
      </c>
      <c r="H32" s="9">
        <v>15875</v>
      </c>
      <c r="I32" s="9">
        <v>15875</v>
      </c>
      <c r="J32" s="6">
        <f t="shared" si="1"/>
        <v>2124.3109999999997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57338.222999999998</v>
      </c>
      <c r="E33" s="9">
        <v>57098.222999999998</v>
      </c>
      <c r="F33" s="9">
        <v>58941.423000000003</v>
      </c>
      <c r="G33" s="9">
        <v>57338.222999999998</v>
      </c>
      <c r="H33" s="9">
        <v>57098.222999999998</v>
      </c>
      <c r="I33" s="9">
        <v>58941.423000000003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113296.042</v>
      </c>
      <c r="E34" s="9">
        <f t="shared" si="6"/>
        <v>105935.261</v>
      </c>
      <c r="F34" s="9">
        <f t="shared" si="6"/>
        <v>110296.13</v>
      </c>
      <c r="G34" s="9">
        <f t="shared" si="6"/>
        <v>113817.42200000001</v>
      </c>
      <c r="H34" s="9">
        <f t="shared" si="6"/>
        <v>105935.261</v>
      </c>
      <c r="I34" s="9">
        <f t="shared" si="6"/>
        <v>110296.13</v>
      </c>
      <c r="J34" s="6">
        <f t="shared" si="1"/>
        <v>521.38000000000466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89102.28</v>
      </c>
      <c r="E35" s="9">
        <v>81741.498999999996</v>
      </c>
      <c r="F35" s="9">
        <v>86102.368000000002</v>
      </c>
      <c r="G35" s="9">
        <v>89623.66</v>
      </c>
      <c r="H35" s="9">
        <v>81741.498999999996</v>
      </c>
      <c r="I35" s="9">
        <v>86102.368000000002</v>
      </c>
      <c r="J35" s="6">
        <f t="shared" si="1"/>
        <v>521.38000000000466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24193.761999999999</v>
      </c>
      <c r="E36" s="9">
        <v>24193.761999999999</v>
      </c>
      <c r="F36" s="9">
        <v>24193.761999999999</v>
      </c>
      <c r="G36" s="9">
        <v>24193.761999999999</v>
      </c>
      <c r="H36" s="9">
        <v>24193.761999999999</v>
      </c>
      <c r="I36" s="9">
        <v>24193.761999999999</v>
      </c>
      <c r="J36" s="6">
        <f t="shared" si="1"/>
        <v>0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70795.078999999998</v>
      </c>
      <c r="E37" s="9">
        <f t="shared" si="7"/>
        <v>67819.205000000002</v>
      </c>
      <c r="F37" s="9">
        <f t="shared" si="7"/>
        <v>67819.205000000002</v>
      </c>
      <c r="G37" s="9">
        <f t="shared" si="7"/>
        <v>70795.078999999998</v>
      </c>
      <c r="H37" s="9">
        <f t="shared" si="7"/>
        <v>67819.205000000002</v>
      </c>
      <c r="I37" s="9">
        <f t="shared" si="7"/>
        <v>67819.205000000002</v>
      </c>
      <c r="J37" s="6">
        <f t="shared" si="1"/>
        <v>0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350</v>
      </c>
      <c r="E38" s="9">
        <v>350</v>
      </c>
      <c r="F38" s="9">
        <v>350</v>
      </c>
      <c r="G38" s="9">
        <v>350</v>
      </c>
      <c r="H38" s="9">
        <v>350</v>
      </c>
      <c r="I38" s="9">
        <v>350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27882.1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19812.379000000001</v>
      </c>
      <c r="E40" s="9">
        <v>19426.205000000002</v>
      </c>
      <c r="F40" s="9">
        <v>19426.205000000002</v>
      </c>
      <c r="G40" s="9">
        <v>19812.379000000001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17772.5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73401.13</v>
      </c>
      <c r="E43" s="9">
        <f t="shared" si="8"/>
        <v>70482.562999999995</v>
      </c>
      <c r="F43" s="9">
        <f t="shared" si="8"/>
        <v>67547.63</v>
      </c>
      <c r="G43" s="9">
        <f t="shared" si="8"/>
        <v>71377.52</v>
      </c>
      <c r="H43" s="9">
        <f t="shared" si="8"/>
        <v>70482.562999999995</v>
      </c>
      <c r="I43" s="9">
        <f t="shared" si="8"/>
        <v>67547.63</v>
      </c>
      <c r="J43" s="6">
        <f t="shared" si="1"/>
        <v>-2023.6100000000006</v>
      </c>
      <c r="K43" s="6">
        <f t="shared" si="1"/>
        <v>0</v>
      </c>
      <c r="L43" s="6">
        <f t="shared" si="1"/>
        <v>0</v>
      </c>
    </row>
    <row r="44" spans="1:12" ht="15.75" x14ac:dyDescent="0.25">
      <c r="A44" s="5" t="s">
        <v>115</v>
      </c>
      <c r="B44" s="4" t="s">
        <v>119</v>
      </c>
      <c r="C44" s="5" t="s">
        <v>120</v>
      </c>
      <c r="D44" s="11">
        <v>54870.909</v>
      </c>
      <c r="E44" s="11">
        <v>51952.341999999997</v>
      </c>
      <c r="F44" s="11">
        <v>49017.409</v>
      </c>
      <c r="G44" s="11">
        <v>57579.54</v>
      </c>
      <c r="H44" s="11">
        <v>51952.341999999997</v>
      </c>
      <c r="I44" s="11">
        <v>49017.409</v>
      </c>
      <c r="J44" s="6">
        <f t="shared" si="1"/>
        <v>2708.6310000000012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18530.221000000001</v>
      </c>
      <c r="E45" s="11">
        <v>18530.221000000001</v>
      </c>
      <c r="F45" s="11">
        <v>18530.221000000001</v>
      </c>
      <c r="G45" s="11">
        <v>13797.98</v>
      </c>
      <c r="H45" s="11">
        <v>18530.221000000001</v>
      </c>
      <c r="I45" s="11">
        <v>18530.221000000001</v>
      </c>
      <c r="J45" s="6">
        <f t="shared" si="1"/>
        <v>-4732.2410000000018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121</v>
      </c>
      <c r="B46" s="4" t="s">
        <v>122</v>
      </c>
      <c r="C46" s="5" t="s">
        <v>123</v>
      </c>
      <c r="D46" s="9">
        <f t="shared" ref="D46:I46" si="9">D47+D48</f>
        <v>21645.996999999999</v>
      </c>
      <c r="E46" s="9">
        <f t="shared" si="9"/>
        <v>21645.996999999999</v>
      </c>
      <c r="F46" s="9">
        <f t="shared" si="9"/>
        <v>21645.996999999999</v>
      </c>
      <c r="G46" s="9">
        <f t="shared" si="9"/>
        <v>21645.996999999999</v>
      </c>
      <c r="H46" s="9">
        <f t="shared" si="9"/>
        <v>21645.996999999999</v>
      </c>
      <c r="I46" s="9">
        <f t="shared" si="9"/>
        <v>21645.996999999999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x14ac:dyDescent="0.25">
      <c r="A47" s="5" t="s">
        <v>124</v>
      </c>
      <c r="B47" s="4" t="s">
        <v>191</v>
      </c>
      <c r="C47" s="5" t="s">
        <v>192</v>
      </c>
      <c r="D47" s="9">
        <v>765</v>
      </c>
      <c r="E47" s="9">
        <v>765</v>
      </c>
      <c r="F47" s="9">
        <v>765</v>
      </c>
      <c r="G47" s="9">
        <v>765</v>
      </c>
      <c r="H47" s="9">
        <v>765</v>
      </c>
      <c r="I47" s="9">
        <v>765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15.75" customHeight="1" x14ac:dyDescent="0.25">
      <c r="A48" s="5" t="s">
        <v>139</v>
      </c>
      <c r="B48" s="4" t="s">
        <v>125</v>
      </c>
      <c r="C48" s="5" t="s">
        <v>126</v>
      </c>
      <c r="D48" s="9">
        <v>20880.996999999999</v>
      </c>
      <c r="E48" s="9">
        <v>20880.996999999999</v>
      </c>
      <c r="F48" s="9">
        <v>20880.996999999999</v>
      </c>
      <c r="G48" s="9">
        <v>20880.996999999999</v>
      </c>
      <c r="H48" s="9">
        <v>20880.996999999999</v>
      </c>
      <c r="I48" s="9">
        <v>20880.996999999999</v>
      </c>
      <c r="J48" s="6">
        <f t="shared" si="1"/>
        <v>0</v>
      </c>
      <c r="K48" s="6">
        <f t="shared" si="1"/>
        <v>0</v>
      </c>
      <c r="L48" s="6">
        <f t="shared" si="1"/>
        <v>0</v>
      </c>
    </row>
    <row r="49" spans="1:12" ht="31.5" x14ac:dyDescent="0.25">
      <c r="A49" s="3" t="s">
        <v>140</v>
      </c>
      <c r="B49" s="4" t="s">
        <v>141</v>
      </c>
      <c r="C49" s="5" t="s">
        <v>142</v>
      </c>
      <c r="D49" s="9">
        <f t="shared" ref="D49:I49" si="10">D50</f>
        <v>7292.4660000000003</v>
      </c>
      <c r="E49" s="9">
        <f t="shared" si="10"/>
        <v>15969.862999999999</v>
      </c>
      <c r="F49" s="9">
        <f t="shared" si="10"/>
        <v>19072.602999999999</v>
      </c>
      <c r="G49" s="9">
        <f t="shared" si="10"/>
        <v>7292.4660000000003</v>
      </c>
      <c r="H49" s="9">
        <f t="shared" si="10"/>
        <v>15969.86</v>
      </c>
      <c r="I49" s="9">
        <f t="shared" si="10"/>
        <v>19072.602999999999</v>
      </c>
      <c r="J49" s="6">
        <f t="shared" ref="J49:K49" si="11">G49-D49</f>
        <v>0</v>
      </c>
      <c r="K49" s="6">
        <f t="shared" si="11"/>
        <v>-2.999999998792191E-3</v>
      </c>
      <c r="L49" s="6">
        <f>I49-F48</f>
        <v>-1808.3940000000002</v>
      </c>
    </row>
    <row r="50" spans="1:12" ht="31.5" x14ac:dyDescent="0.25">
      <c r="A50" s="3" t="s">
        <v>143</v>
      </c>
      <c r="B50" s="4" t="s">
        <v>141</v>
      </c>
      <c r="C50" s="5" t="s">
        <v>144</v>
      </c>
      <c r="D50" s="9">
        <v>7292.4660000000003</v>
      </c>
      <c r="E50" s="9">
        <v>15969.862999999999</v>
      </c>
      <c r="F50" s="9">
        <v>19072.602999999999</v>
      </c>
      <c r="G50" s="9">
        <v>7292.4660000000003</v>
      </c>
      <c r="H50" s="9">
        <v>15969.86</v>
      </c>
      <c r="I50" s="9">
        <v>19072.602999999999</v>
      </c>
      <c r="J50" s="6">
        <f>G50-D49</f>
        <v>0</v>
      </c>
      <c r="K50" s="6">
        <f>H50-E49</f>
        <v>-2.999999998792191E-3</v>
      </c>
      <c r="L50" s="6">
        <f>I50-F49</f>
        <v>0</v>
      </c>
    </row>
    <row r="51" spans="1:12" ht="15.75" x14ac:dyDescent="0.25">
      <c r="A51" s="16" t="s">
        <v>145</v>
      </c>
      <c r="B51" s="16"/>
      <c r="C51" s="13"/>
      <c r="D51" s="9">
        <f t="shared" ref="D51:F51" si="12">D6+D13+D15+D18+D23+D28+D34+D37+D43+D46+D49</f>
        <v>1688768.6439999994</v>
      </c>
      <c r="E51" s="9">
        <f t="shared" si="12"/>
        <v>1582652.024</v>
      </c>
      <c r="F51" s="9">
        <f t="shared" si="12"/>
        <v>1612873.5199999998</v>
      </c>
      <c r="G51" s="9">
        <f t="shared" ref="G51:I51" si="13">G6+G13+G15+G18+G23+G28+G34+G37+G43+G46+G49</f>
        <v>1820690.507</v>
      </c>
      <c r="H51" s="9">
        <f t="shared" si="13"/>
        <v>1584928.7300000002</v>
      </c>
      <c r="I51" s="9">
        <f t="shared" si="13"/>
        <v>1620516.6709999999</v>
      </c>
      <c r="J51" s="9">
        <f t="shared" ref="J51:L51" si="14">J6+J13+J15+J18+J23+J28+J34+J37+J43+J46+J49</f>
        <v>131921.86300000001</v>
      </c>
      <c r="K51" s="9">
        <f t="shared" si="14"/>
        <v>2276.7060000000183</v>
      </c>
      <c r="L51" s="9">
        <f t="shared" si="14"/>
        <v>5834.7569999999541</v>
      </c>
    </row>
  </sheetData>
  <mergeCells count="2">
    <mergeCell ref="B2:K2"/>
    <mergeCell ref="A51:B51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1"/>
  <sheetViews>
    <sheetView topLeftCell="A19" workbookViewId="0">
      <selection activeCell="A36" sqref="A36:A50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188</v>
      </c>
      <c r="E4" s="10" t="s">
        <v>189</v>
      </c>
      <c r="F4" s="10" t="s">
        <v>190</v>
      </c>
      <c r="G4" s="10" t="s">
        <v>185</v>
      </c>
      <c r="H4" s="10" t="s">
        <v>186</v>
      </c>
      <c r="I4" s="10" t="s">
        <v>187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201568.31999999998</v>
      </c>
      <c r="E6" s="8">
        <f t="shared" si="0"/>
        <v>196365.861</v>
      </c>
      <c r="F6" s="8">
        <f t="shared" si="0"/>
        <v>196565.97199999998</v>
      </c>
      <c r="G6" s="8">
        <f t="shared" si="0"/>
        <v>205047.56</v>
      </c>
      <c r="H6" s="8">
        <f t="shared" si="0"/>
        <v>196365.90099999998</v>
      </c>
      <c r="I6" s="8">
        <f t="shared" si="0"/>
        <v>196565.97199999998</v>
      </c>
      <c r="J6" s="6">
        <f t="shared" ref="J6:L48" si="1">G6-D6</f>
        <v>3479.2400000000198</v>
      </c>
      <c r="K6" s="6">
        <f t="shared" si="1"/>
        <v>3.9999999979045242E-2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3.999999999996362E-2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</v>
      </c>
      <c r="E8" s="9">
        <v>4663.5429999999997</v>
      </c>
      <c r="F8" s="9">
        <v>4663.5429999999997</v>
      </c>
      <c r="G8" s="9">
        <v>4663.54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152917.9</v>
      </c>
      <c r="E9" s="9">
        <v>143515.552</v>
      </c>
      <c r="F9" s="9">
        <v>143515.552</v>
      </c>
      <c r="G9" s="9">
        <v>156367.94</v>
      </c>
      <c r="H9" s="9">
        <v>143515.552</v>
      </c>
      <c r="I9" s="9">
        <v>143515.552</v>
      </c>
      <c r="J9" s="6">
        <f t="shared" si="1"/>
        <v>3450.0400000000081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27157.9</v>
      </c>
      <c r="E10" s="9">
        <v>27057.899000000001</v>
      </c>
      <c r="F10" s="9">
        <v>27057.899000000001</v>
      </c>
      <c r="G10" s="9">
        <v>27187.1</v>
      </c>
      <c r="H10" s="9">
        <v>27057.899000000001</v>
      </c>
      <c r="I10" s="9">
        <v>27057.899000000001</v>
      </c>
      <c r="J10" s="6">
        <f t="shared" si="1"/>
        <v>29.19999999999709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4596.84</v>
      </c>
      <c r="E12" s="9">
        <v>8896.7669999999998</v>
      </c>
      <c r="F12" s="9">
        <v>9096.8379999999997</v>
      </c>
      <c r="G12" s="9">
        <v>4596.84</v>
      </c>
      <c r="H12" s="9">
        <v>8896.7669999999998</v>
      </c>
      <c r="I12" s="9">
        <v>9096.8379999999997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D16++D17</f>
        <v>32476.09</v>
      </c>
      <c r="E15" s="9">
        <f>E16+E17</f>
        <v>30178.645</v>
      </c>
      <c r="F15" s="9">
        <f>F16+F17</f>
        <v>30008.645</v>
      </c>
      <c r="G15" s="9">
        <f>G16++G17</f>
        <v>35710</v>
      </c>
      <c r="H15" s="9">
        <f>H16+H17</f>
        <v>30178.645</v>
      </c>
      <c r="I15" s="9">
        <f>I16+I17</f>
        <v>30008.645</v>
      </c>
      <c r="J15" s="6">
        <f t="shared" si="1"/>
        <v>3233.91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31530.69</v>
      </c>
      <c r="E16" s="9">
        <v>29498.645</v>
      </c>
      <c r="F16" s="9">
        <v>29328.645</v>
      </c>
      <c r="G16" s="9">
        <v>31915.7</v>
      </c>
      <c r="H16" s="9">
        <v>29498.645</v>
      </c>
      <c r="I16" s="9">
        <v>29328.645</v>
      </c>
      <c r="J16" s="6">
        <f t="shared" si="1"/>
        <v>385.01000000000204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945.4</v>
      </c>
      <c r="E17" s="9">
        <v>680</v>
      </c>
      <c r="F17" s="9">
        <v>680</v>
      </c>
      <c r="G17" s="9">
        <v>3794.3</v>
      </c>
      <c r="H17" s="9">
        <v>680</v>
      </c>
      <c r="I17" s="9">
        <v>680</v>
      </c>
      <c r="J17" s="6">
        <f t="shared" si="1"/>
        <v>2848.9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136263.35</v>
      </c>
      <c r="E18" s="9">
        <f t="shared" si="3"/>
        <v>121098.94099999999</v>
      </c>
      <c r="F18" s="9">
        <f t="shared" si="3"/>
        <v>101601.802</v>
      </c>
      <c r="G18" s="9">
        <f t="shared" si="3"/>
        <v>156987.54</v>
      </c>
      <c r="H18" s="9">
        <f t="shared" si="3"/>
        <v>117772.03</v>
      </c>
      <c r="I18" s="9">
        <f t="shared" si="3"/>
        <v>101601.802</v>
      </c>
      <c r="J18" s="6">
        <f t="shared" si="1"/>
        <v>20724.190000000002</v>
      </c>
      <c r="K18" s="6">
        <f t="shared" si="1"/>
        <v>-3326.9109999999928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73213.83</v>
      </c>
      <c r="E21" s="9">
        <v>63296.42</v>
      </c>
      <c r="F21" s="9">
        <v>42149.180999999997</v>
      </c>
      <c r="G21" s="11">
        <v>88888.02</v>
      </c>
      <c r="H21" s="9">
        <v>59969.508999999998</v>
      </c>
      <c r="I21" s="9">
        <v>42149.180999999997</v>
      </c>
      <c r="J21" s="6">
        <f t="shared" si="1"/>
        <v>15674.190000000002</v>
      </c>
      <c r="K21" s="6">
        <f t="shared" si="1"/>
        <v>-3326.9110000000001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37537.82</v>
      </c>
      <c r="E22" s="9">
        <v>29819.821</v>
      </c>
      <c r="F22" s="9">
        <v>29819.821</v>
      </c>
      <c r="G22" s="9">
        <v>42587.82</v>
      </c>
      <c r="H22" s="9">
        <v>29819.821</v>
      </c>
      <c r="I22" s="9">
        <v>29819.821</v>
      </c>
      <c r="J22" s="6">
        <f t="shared" si="1"/>
        <v>5050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642444.53999999992</v>
      </c>
      <c r="E23" s="9">
        <f t="shared" si="4"/>
        <v>436795.57299999997</v>
      </c>
      <c r="F23" s="9">
        <f t="shared" si="4"/>
        <v>486276.16899999999</v>
      </c>
      <c r="G23" s="9">
        <f t="shared" si="4"/>
        <v>660415.93000000005</v>
      </c>
      <c r="H23" s="9">
        <f t="shared" si="4"/>
        <v>433313.99300000002</v>
      </c>
      <c r="I23" s="9">
        <f t="shared" si="4"/>
        <v>484806.16899999999</v>
      </c>
      <c r="J23" s="6">
        <f t="shared" si="1"/>
        <v>17971.39000000013</v>
      </c>
      <c r="K23" s="6">
        <f t="shared" si="1"/>
        <v>-3481.5799999999581</v>
      </c>
      <c r="L23" s="6">
        <f t="shared" si="1"/>
        <v>-1470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149601.07</v>
      </c>
      <c r="E24" s="9">
        <v>35994.57</v>
      </c>
      <c r="F24" s="9">
        <v>95711.19</v>
      </c>
      <c r="G24" s="9">
        <v>168958</v>
      </c>
      <c r="H24" s="9">
        <v>32513</v>
      </c>
      <c r="I24" s="9">
        <v>94241.19</v>
      </c>
      <c r="J24" s="6">
        <f t="shared" si="1"/>
        <v>19356.929999999993</v>
      </c>
      <c r="K24" s="6">
        <f t="shared" si="1"/>
        <v>-3481.5699999999997</v>
      </c>
      <c r="L24" s="6">
        <f t="shared" si="1"/>
        <v>-1470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424606.6</v>
      </c>
      <c r="E25" s="9">
        <v>337452.02</v>
      </c>
      <c r="F25" s="9">
        <v>324673.88</v>
      </c>
      <c r="G25" s="9">
        <v>423151.06</v>
      </c>
      <c r="H25" s="9">
        <v>337452.02</v>
      </c>
      <c r="I25" s="9">
        <v>324673.88</v>
      </c>
      <c r="J25" s="6">
        <f t="shared" si="1"/>
        <v>-1455.539999999979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47369.72</v>
      </c>
      <c r="E26" s="9">
        <v>42737.214</v>
      </c>
      <c r="F26" s="9">
        <v>45279.33</v>
      </c>
      <c r="G26" s="9">
        <v>47369.72</v>
      </c>
      <c r="H26" s="9">
        <v>42737.203999999998</v>
      </c>
      <c r="I26" s="9">
        <v>45279.33</v>
      </c>
      <c r="J26" s="6">
        <f t="shared" si="1"/>
        <v>0</v>
      </c>
      <c r="K26" s="6">
        <f t="shared" si="1"/>
        <v>-1.0000000002037268E-2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20867.150000000001</v>
      </c>
      <c r="E27" s="9">
        <v>20611.769</v>
      </c>
      <c r="F27" s="9">
        <v>20611.769</v>
      </c>
      <c r="G27" s="9">
        <v>20937.150000000001</v>
      </c>
      <c r="H27" s="9">
        <v>20611.769</v>
      </c>
      <c r="I27" s="9">
        <v>20611.769</v>
      </c>
      <c r="J27" s="6">
        <f t="shared" si="1"/>
        <v>70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522596.82299999997</v>
      </c>
      <c r="E28" s="9">
        <f t="shared" si="5"/>
        <v>518636.82399999996</v>
      </c>
      <c r="F28" s="9">
        <f t="shared" si="5"/>
        <v>519682.51799999998</v>
      </c>
      <c r="G28" s="9">
        <f t="shared" si="5"/>
        <v>523894.98</v>
      </c>
      <c r="H28" s="9">
        <f t="shared" si="5"/>
        <v>518636.83299999998</v>
      </c>
      <c r="I28" s="9">
        <f t="shared" si="5"/>
        <v>519682.51799999998</v>
      </c>
      <c r="J28" s="6">
        <f t="shared" si="1"/>
        <v>1298.1570000000065</v>
      </c>
      <c r="K28" s="6">
        <f t="shared" si="1"/>
        <v>9.0000000200234354E-3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124053.11</v>
      </c>
      <c r="E29" s="9">
        <v>122590.304</v>
      </c>
      <c r="F29" s="9">
        <v>115825.493</v>
      </c>
      <c r="G29" s="9">
        <v>124053.11</v>
      </c>
      <c r="H29" s="9">
        <v>122590.304</v>
      </c>
      <c r="I29" s="9">
        <v>115825.493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247784.5</v>
      </c>
      <c r="E30" s="9">
        <v>246249.033</v>
      </c>
      <c r="F30" s="9">
        <v>252215.538</v>
      </c>
      <c r="G30" s="9">
        <v>246628.4</v>
      </c>
      <c r="H30" s="9">
        <v>246249.033</v>
      </c>
      <c r="I30" s="9">
        <v>252215.538</v>
      </c>
      <c r="J30" s="6">
        <f t="shared" si="1"/>
        <v>-1156.1000000000058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75421.67</v>
      </c>
      <c r="E31" s="9">
        <v>76824.263999999996</v>
      </c>
      <c r="F31" s="9">
        <v>76825.063999999998</v>
      </c>
      <c r="G31" s="9">
        <v>78148.03</v>
      </c>
      <c r="H31" s="9">
        <v>76824.263999999996</v>
      </c>
      <c r="I31" s="9">
        <v>76825.063999999998</v>
      </c>
      <c r="J31" s="6">
        <f t="shared" si="1"/>
        <v>2726.3600000000006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17999.32</v>
      </c>
      <c r="E32" s="9">
        <v>15875</v>
      </c>
      <c r="F32" s="9">
        <v>15875</v>
      </c>
      <c r="G32" s="9">
        <v>17727.22</v>
      </c>
      <c r="H32" s="9">
        <v>15875.009</v>
      </c>
      <c r="I32" s="9">
        <v>15875</v>
      </c>
      <c r="J32" s="6">
        <f t="shared" si="1"/>
        <v>-272.09999999999854</v>
      </c>
      <c r="K32" s="6">
        <f t="shared" si="1"/>
        <v>9.0000000000145519E-3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57338.222999999998</v>
      </c>
      <c r="E33" s="9">
        <v>57098.222999999998</v>
      </c>
      <c r="F33" s="9">
        <v>58941.423000000003</v>
      </c>
      <c r="G33" s="9">
        <v>57338.22</v>
      </c>
      <c r="H33" s="12">
        <v>57098.222999999998</v>
      </c>
      <c r="I33" s="9">
        <v>58941.423000000003</v>
      </c>
      <c r="J33" s="6">
        <f t="shared" si="1"/>
        <v>-2.9999999969732016E-3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113817.42200000001</v>
      </c>
      <c r="E34" s="9">
        <f t="shared" si="6"/>
        <v>105935.261</v>
      </c>
      <c r="F34" s="9">
        <f t="shared" si="6"/>
        <v>110296.13</v>
      </c>
      <c r="G34" s="9">
        <f t="shared" si="6"/>
        <v>116124.35</v>
      </c>
      <c r="H34" s="9">
        <f t="shared" si="6"/>
        <v>105935.261</v>
      </c>
      <c r="I34" s="9">
        <f t="shared" si="6"/>
        <v>110296.13</v>
      </c>
      <c r="J34" s="6">
        <f t="shared" si="1"/>
        <v>2306.9279999999999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89623.66</v>
      </c>
      <c r="E35" s="9">
        <v>81741.498999999996</v>
      </c>
      <c r="F35" s="9">
        <v>86102.368000000002</v>
      </c>
      <c r="G35" s="9">
        <v>92080.08</v>
      </c>
      <c r="H35" s="9">
        <v>81741.498999999996</v>
      </c>
      <c r="I35" s="9">
        <v>86102.368000000002</v>
      </c>
      <c r="J35" s="6">
        <f t="shared" si="1"/>
        <v>2456.4199999999983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24193.761999999999</v>
      </c>
      <c r="E36" s="9">
        <v>24193.761999999999</v>
      </c>
      <c r="F36" s="9">
        <v>24193.761999999999</v>
      </c>
      <c r="G36" s="9">
        <v>24044.27</v>
      </c>
      <c r="H36" s="9">
        <v>24193.761999999999</v>
      </c>
      <c r="I36" s="9">
        <v>24193.761999999999</v>
      </c>
      <c r="J36" s="6">
        <f t="shared" si="1"/>
        <v>-149.49199999999837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70795.078999999998</v>
      </c>
      <c r="E37" s="9">
        <f t="shared" si="7"/>
        <v>67819.205000000002</v>
      </c>
      <c r="F37" s="9">
        <f t="shared" si="7"/>
        <v>67819.205000000002</v>
      </c>
      <c r="G37" s="9">
        <f t="shared" si="7"/>
        <v>70795.078999999998</v>
      </c>
      <c r="H37" s="9">
        <f t="shared" si="7"/>
        <v>67819.205000000002</v>
      </c>
      <c r="I37" s="9">
        <f t="shared" si="7"/>
        <v>67819.205000000002</v>
      </c>
      <c r="J37" s="6">
        <f t="shared" si="1"/>
        <v>0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350</v>
      </c>
      <c r="E38" s="9">
        <v>350</v>
      </c>
      <c r="F38" s="9">
        <v>350</v>
      </c>
      <c r="G38" s="9">
        <v>350</v>
      </c>
      <c r="H38" s="9">
        <v>350</v>
      </c>
      <c r="I38" s="9">
        <v>350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27882.1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3" t="s">
        <v>103</v>
      </c>
      <c r="B40" s="4" t="s">
        <v>107</v>
      </c>
      <c r="C40" s="5" t="s">
        <v>108</v>
      </c>
      <c r="D40" s="9">
        <v>19812.379000000001</v>
      </c>
      <c r="E40" s="9">
        <v>19426.205000000002</v>
      </c>
      <c r="F40" s="9">
        <v>19426.205000000002</v>
      </c>
      <c r="G40" s="9">
        <v>19812.379000000001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5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17772.5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3" t="s">
        <v>112</v>
      </c>
      <c r="B43" s="4" t="s">
        <v>116</v>
      </c>
      <c r="C43" s="5" t="s">
        <v>117</v>
      </c>
      <c r="D43" s="9">
        <f t="shared" ref="D43:I43" si="8">D44+D45</f>
        <v>71377.52</v>
      </c>
      <c r="E43" s="9">
        <f t="shared" si="8"/>
        <v>70482.562999999995</v>
      </c>
      <c r="F43" s="9">
        <f t="shared" si="8"/>
        <v>67547.63</v>
      </c>
      <c r="G43" s="9">
        <f t="shared" si="8"/>
        <v>78180.98</v>
      </c>
      <c r="H43" s="9">
        <f t="shared" si="8"/>
        <v>70482.562999999995</v>
      </c>
      <c r="I43" s="9">
        <f t="shared" si="8"/>
        <v>67547.63</v>
      </c>
      <c r="J43" s="6">
        <f t="shared" si="1"/>
        <v>6803.4599999999919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57579.54</v>
      </c>
      <c r="E44" s="11">
        <v>51952.341999999997</v>
      </c>
      <c r="F44" s="11">
        <v>49017.409</v>
      </c>
      <c r="G44" s="11">
        <v>64383</v>
      </c>
      <c r="H44" s="11">
        <v>51952.341999999997</v>
      </c>
      <c r="I44" s="11">
        <v>49017.409</v>
      </c>
      <c r="J44" s="6">
        <f t="shared" si="1"/>
        <v>6803.4599999999991</v>
      </c>
      <c r="K44" s="6">
        <f t="shared" si="1"/>
        <v>0</v>
      </c>
      <c r="L44" s="6">
        <f t="shared" si="1"/>
        <v>0</v>
      </c>
    </row>
    <row r="45" spans="1:12" ht="31.5" x14ac:dyDescent="0.25">
      <c r="A45" s="5" t="s">
        <v>118</v>
      </c>
      <c r="B45" s="4" t="s">
        <v>137</v>
      </c>
      <c r="C45" s="5" t="s">
        <v>138</v>
      </c>
      <c r="D45" s="11">
        <v>13797.98</v>
      </c>
      <c r="E45" s="11">
        <v>18530.221000000001</v>
      </c>
      <c r="F45" s="11">
        <v>18530.221000000001</v>
      </c>
      <c r="G45" s="11">
        <v>13797.98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3" t="s">
        <v>121</v>
      </c>
      <c r="B46" s="4" t="s">
        <v>122</v>
      </c>
      <c r="C46" s="5" t="s">
        <v>123</v>
      </c>
      <c r="D46" s="9">
        <f>D47+D48</f>
        <v>21645.996999999999</v>
      </c>
      <c r="E46" s="9">
        <f>E47+E48</f>
        <v>21645.996999999999</v>
      </c>
      <c r="F46" s="9">
        <f>F47+F48</f>
        <v>21645.996999999999</v>
      </c>
      <c r="G46" s="9">
        <f>G48</f>
        <v>21646</v>
      </c>
      <c r="H46" s="9">
        <f>H48</f>
        <v>21646</v>
      </c>
      <c r="I46" s="9">
        <f>I48</f>
        <v>21646</v>
      </c>
      <c r="J46" s="6">
        <f t="shared" si="1"/>
        <v>3.0000000006111804E-3</v>
      </c>
      <c r="K46" s="6">
        <f t="shared" si="1"/>
        <v>3.0000000006111804E-3</v>
      </c>
      <c r="L46" s="6">
        <f t="shared" si="1"/>
        <v>3.0000000006111804E-3</v>
      </c>
    </row>
    <row r="47" spans="1:12" ht="15.75" x14ac:dyDescent="0.25">
      <c r="A47" s="3" t="s">
        <v>124</v>
      </c>
      <c r="B47" s="4" t="s">
        <v>191</v>
      </c>
      <c r="C47" s="5" t="s">
        <v>192</v>
      </c>
      <c r="D47" s="9">
        <v>765</v>
      </c>
      <c r="E47" s="9">
        <v>765</v>
      </c>
      <c r="F47" s="9">
        <v>765</v>
      </c>
      <c r="G47" s="9">
        <v>0</v>
      </c>
      <c r="H47" s="9">
        <v>0</v>
      </c>
      <c r="I47" s="9">
        <v>0</v>
      </c>
      <c r="J47" s="6">
        <f t="shared" si="1"/>
        <v>-765</v>
      </c>
      <c r="K47" s="6">
        <f t="shared" si="1"/>
        <v>-765</v>
      </c>
      <c r="L47" s="6">
        <f t="shared" si="1"/>
        <v>-765</v>
      </c>
    </row>
    <row r="48" spans="1:12" ht="15.75" customHeight="1" x14ac:dyDescent="0.25">
      <c r="A48" s="3" t="s">
        <v>139</v>
      </c>
      <c r="B48" s="4" t="s">
        <v>125</v>
      </c>
      <c r="C48" s="5" t="s">
        <v>126</v>
      </c>
      <c r="D48" s="9">
        <v>20880.996999999999</v>
      </c>
      <c r="E48" s="9">
        <v>20880.996999999999</v>
      </c>
      <c r="F48" s="9">
        <v>20880.996999999999</v>
      </c>
      <c r="G48" s="9">
        <v>21646</v>
      </c>
      <c r="H48" s="9">
        <v>21646</v>
      </c>
      <c r="I48" s="9">
        <v>21646</v>
      </c>
      <c r="J48" s="6">
        <f t="shared" si="1"/>
        <v>765.00300000000061</v>
      </c>
      <c r="K48" s="6">
        <f t="shared" si="1"/>
        <v>765.00300000000061</v>
      </c>
      <c r="L48" s="6">
        <f t="shared" si="1"/>
        <v>765.00300000000061</v>
      </c>
    </row>
    <row r="49" spans="1:12" ht="31.5" x14ac:dyDescent="0.25">
      <c r="A49" s="5" t="s">
        <v>140</v>
      </c>
      <c r="B49" s="4" t="s">
        <v>141</v>
      </c>
      <c r="C49" s="5" t="s">
        <v>142</v>
      </c>
      <c r="D49" s="9">
        <f t="shared" ref="D49:I49" si="9">D50</f>
        <v>7292.4660000000003</v>
      </c>
      <c r="E49" s="9">
        <f t="shared" si="9"/>
        <v>15969.86</v>
      </c>
      <c r="F49" s="9">
        <f t="shared" si="9"/>
        <v>19072.602999999999</v>
      </c>
      <c r="G49" s="9">
        <f t="shared" si="9"/>
        <v>0</v>
      </c>
      <c r="H49" s="9">
        <f t="shared" si="9"/>
        <v>0</v>
      </c>
      <c r="I49" s="9">
        <f t="shared" si="9"/>
        <v>6863</v>
      </c>
      <c r="J49" s="6">
        <f t="shared" ref="J49:K49" si="10">G49-D49</f>
        <v>-7292.4660000000003</v>
      </c>
      <c r="K49" s="6">
        <f t="shared" si="10"/>
        <v>-15969.86</v>
      </c>
      <c r="L49" s="6">
        <f>I49-F48</f>
        <v>-14017.996999999999</v>
      </c>
    </row>
    <row r="50" spans="1:12" ht="31.5" x14ac:dyDescent="0.25">
      <c r="A50" s="3" t="s">
        <v>143</v>
      </c>
      <c r="B50" s="4" t="s">
        <v>141</v>
      </c>
      <c r="C50" s="5" t="s">
        <v>144</v>
      </c>
      <c r="D50" s="9">
        <v>7292.4660000000003</v>
      </c>
      <c r="E50" s="9">
        <v>15969.86</v>
      </c>
      <c r="F50" s="9">
        <v>19072.602999999999</v>
      </c>
      <c r="G50" s="9">
        <v>0</v>
      </c>
      <c r="H50" s="9">
        <v>0</v>
      </c>
      <c r="I50" s="9">
        <v>6863</v>
      </c>
      <c r="J50" s="6">
        <f>G50-D49</f>
        <v>-7292.4660000000003</v>
      </c>
      <c r="K50" s="6">
        <f>H50-E49</f>
        <v>-15969.86</v>
      </c>
      <c r="L50" s="6">
        <f>I50-F49</f>
        <v>-12209.602999999999</v>
      </c>
    </row>
    <row r="51" spans="1:12" ht="15.75" x14ac:dyDescent="0.25">
      <c r="A51" s="16" t="s">
        <v>145</v>
      </c>
      <c r="B51" s="16"/>
      <c r="C51" s="13"/>
      <c r="D51" s="9">
        <f t="shared" ref="D51:F51" si="11">D6+D13+D15+D18+D23+D28+D34+D37+D43+D46+D49</f>
        <v>1820690.507</v>
      </c>
      <c r="E51" s="9">
        <f t="shared" si="11"/>
        <v>1584928.7300000002</v>
      </c>
      <c r="F51" s="9">
        <f t="shared" si="11"/>
        <v>1620516.6709999999</v>
      </c>
      <c r="G51" s="9">
        <f>G6+G13+G15+G18+G23+G28+G34+G37+G43+G46+G49</f>
        <v>1869215.3190000001</v>
      </c>
      <c r="H51" s="9">
        <f t="shared" ref="H51:I51" si="12">H6+H13+H15+H18+H23+H28+H34+H37+H43+H46+H49</f>
        <v>1562150.4310000001</v>
      </c>
      <c r="I51" s="9">
        <f t="shared" si="12"/>
        <v>1606837.071</v>
      </c>
      <c r="J51" s="9">
        <f t="shared" ref="J51:L51" si="13">J6+J13+J15+J18+J23+J28+J34+J37+J43+J46+J49</f>
        <v>48524.812000000151</v>
      </c>
      <c r="K51" s="9">
        <f t="shared" si="13"/>
        <v>-22778.298999999952</v>
      </c>
      <c r="L51" s="9">
        <f t="shared" si="13"/>
        <v>-15487.993999999999</v>
      </c>
    </row>
  </sheetData>
  <mergeCells count="2">
    <mergeCell ref="B2:K2"/>
    <mergeCell ref="A51:B51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26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185</v>
      </c>
      <c r="E4" s="10" t="s">
        <v>186</v>
      </c>
      <c r="F4" s="10" t="s">
        <v>187</v>
      </c>
      <c r="G4" s="10" t="s">
        <v>182</v>
      </c>
      <c r="H4" s="10" t="s">
        <v>183</v>
      </c>
      <c r="I4" s="10" t="s">
        <v>184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205047.56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207848.58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2801.0199999999895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</v>
      </c>
      <c r="E8" s="9">
        <v>4663.5429999999997</v>
      </c>
      <c r="F8" s="9">
        <v>4663.5429999999997</v>
      </c>
      <c r="G8" s="9">
        <v>4663.54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156367.94</v>
      </c>
      <c r="E9" s="9">
        <v>143515.552</v>
      </c>
      <c r="F9" s="9">
        <v>143515.552</v>
      </c>
      <c r="G9" s="9">
        <v>157621.5</v>
      </c>
      <c r="H9" s="9">
        <v>143515.552</v>
      </c>
      <c r="I9" s="9">
        <v>143515.552</v>
      </c>
      <c r="J9" s="6">
        <f t="shared" si="1"/>
        <v>1253.5599999999977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27187.1</v>
      </c>
      <c r="E10" s="9">
        <v>27057.899000000001</v>
      </c>
      <c r="F10" s="9">
        <v>27057.899000000001</v>
      </c>
      <c r="G10" s="9">
        <v>27162.799999999999</v>
      </c>
      <c r="H10" s="9">
        <v>27057.899000000001</v>
      </c>
      <c r="I10" s="9">
        <v>27057.899000000001</v>
      </c>
      <c r="J10" s="6">
        <f t="shared" si="1"/>
        <v>-24.299999999999272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4596.84</v>
      </c>
      <c r="E12" s="9">
        <v>8896.7669999999998</v>
      </c>
      <c r="F12" s="9">
        <v>9096.8379999999997</v>
      </c>
      <c r="G12" s="9">
        <v>6168.6</v>
      </c>
      <c r="H12" s="9">
        <v>8896.7669999999998</v>
      </c>
      <c r="I12" s="9">
        <v>9096.8379999999997</v>
      </c>
      <c r="J12" s="6">
        <f t="shared" si="1"/>
        <v>1571.7600000000002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D16++D17</f>
        <v>35710</v>
      </c>
      <c r="E15" s="9">
        <f>E16+E17</f>
        <v>30178.645</v>
      </c>
      <c r="F15" s="9">
        <f>F16+F17</f>
        <v>30008.645</v>
      </c>
      <c r="G15" s="9">
        <f>G16++G17</f>
        <v>35710</v>
      </c>
      <c r="H15" s="9">
        <f>H16+H17</f>
        <v>30178.645</v>
      </c>
      <c r="I15" s="9">
        <f>I16+I17</f>
        <v>30008.645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31915.7</v>
      </c>
      <c r="E16" s="9">
        <v>29498.645</v>
      </c>
      <c r="F16" s="9">
        <v>29328.645</v>
      </c>
      <c r="G16" s="9">
        <v>31915.7</v>
      </c>
      <c r="H16" s="9">
        <v>29498.645</v>
      </c>
      <c r="I16" s="9">
        <v>29328.645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3794.3</v>
      </c>
      <c r="E17" s="9">
        <v>680</v>
      </c>
      <c r="F17" s="9">
        <v>680</v>
      </c>
      <c r="G17" s="9">
        <v>3794.3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156987.54</v>
      </c>
      <c r="E18" s="9">
        <f t="shared" si="3"/>
        <v>117772.03</v>
      </c>
      <c r="F18" s="9">
        <f t="shared" si="3"/>
        <v>101601.802</v>
      </c>
      <c r="G18" s="9">
        <f t="shared" si="3"/>
        <v>151715.5</v>
      </c>
      <c r="H18" s="9">
        <f t="shared" si="3"/>
        <v>117772.03</v>
      </c>
      <c r="I18" s="9">
        <f t="shared" si="3"/>
        <v>101601.802</v>
      </c>
      <c r="J18" s="6">
        <f t="shared" si="1"/>
        <v>-5272.0400000000081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88888.02</v>
      </c>
      <c r="E21" s="9">
        <v>59969.508999999998</v>
      </c>
      <c r="F21" s="9">
        <v>42149.180999999997</v>
      </c>
      <c r="G21" s="11">
        <v>83436.399999999994</v>
      </c>
      <c r="H21" s="9">
        <v>59969.508999999998</v>
      </c>
      <c r="I21" s="9">
        <v>42149.180999999997</v>
      </c>
      <c r="J21" s="6">
        <f t="shared" si="1"/>
        <v>-5451.6200000000099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42587.82</v>
      </c>
      <c r="E22" s="9">
        <v>29819.821</v>
      </c>
      <c r="F22" s="9">
        <v>29819.821</v>
      </c>
      <c r="G22" s="9">
        <v>42767.4</v>
      </c>
      <c r="H22" s="9">
        <v>29819.821</v>
      </c>
      <c r="I22" s="9">
        <v>29819.821</v>
      </c>
      <c r="J22" s="6">
        <f t="shared" si="1"/>
        <v>179.58000000000175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660415.93000000005</v>
      </c>
      <c r="E23" s="9">
        <f t="shared" si="4"/>
        <v>433313.99300000002</v>
      </c>
      <c r="F23" s="9">
        <f t="shared" si="4"/>
        <v>484806.16899999999</v>
      </c>
      <c r="G23" s="9">
        <f t="shared" si="4"/>
        <v>677188.7</v>
      </c>
      <c r="H23" s="9">
        <f t="shared" si="4"/>
        <v>433313.99300000002</v>
      </c>
      <c r="I23" s="9">
        <f t="shared" si="4"/>
        <v>484806.16899999999</v>
      </c>
      <c r="J23" s="6">
        <f t="shared" si="1"/>
        <v>16772.769999999902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168958</v>
      </c>
      <c r="E24" s="9">
        <v>32513</v>
      </c>
      <c r="F24" s="9">
        <v>94241.19</v>
      </c>
      <c r="G24" s="9">
        <v>170170.9</v>
      </c>
      <c r="H24" s="9">
        <v>32513</v>
      </c>
      <c r="I24" s="9">
        <v>94241.19</v>
      </c>
      <c r="J24" s="6">
        <f t="shared" si="1"/>
        <v>1212.8999999999942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423151.06</v>
      </c>
      <c r="E25" s="9">
        <v>337452.02</v>
      </c>
      <c r="F25" s="9">
        <v>324673.88</v>
      </c>
      <c r="G25" s="9">
        <v>427551.1</v>
      </c>
      <c r="H25" s="9">
        <v>337452.02</v>
      </c>
      <c r="I25" s="9">
        <v>324673.88</v>
      </c>
      <c r="J25" s="6">
        <f t="shared" si="1"/>
        <v>4400.039999999979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47369.72</v>
      </c>
      <c r="E26" s="9">
        <v>42737.203999999998</v>
      </c>
      <c r="F26" s="9">
        <v>45279.33</v>
      </c>
      <c r="G26" s="9">
        <v>55541.1</v>
      </c>
      <c r="H26" s="9">
        <v>42737.203999999998</v>
      </c>
      <c r="I26" s="9">
        <v>45279.33</v>
      </c>
      <c r="J26" s="6">
        <f t="shared" si="1"/>
        <v>8171.3799999999974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20937.150000000001</v>
      </c>
      <c r="E27" s="9">
        <v>20611.769</v>
      </c>
      <c r="F27" s="9">
        <v>20611.769</v>
      </c>
      <c r="G27" s="9">
        <v>23925.599999999999</v>
      </c>
      <c r="H27" s="9">
        <v>20611.769</v>
      </c>
      <c r="I27" s="9">
        <v>20611.769</v>
      </c>
      <c r="J27" s="6">
        <f t="shared" si="1"/>
        <v>2988.4499999999971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523894.98</v>
      </c>
      <c r="E28" s="9">
        <f t="shared" si="5"/>
        <v>518636.83299999998</v>
      </c>
      <c r="F28" s="9">
        <f t="shared" si="5"/>
        <v>519682.51799999998</v>
      </c>
      <c r="G28" s="9">
        <f t="shared" si="5"/>
        <v>528541.21</v>
      </c>
      <c r="H28" s="9">
        <f t="shared" si="5"/>
        <v>518636.83299999998</v>
      </c>
      <c r="I28" s="9">
        <f t="shared" si="5"/>
        <v>519682.51799999998</v>
      </c>
      <c r="J28" s="6">
        <f t="shared" si="1"/>
        <v>4646.2299999999814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124053.11</v>
      </c>
      <c r="E29" s="9">
        <v>122590.304</v>
      </c>
      <c r="F29" s="9">
        <v>115825.493</v>
      </c>
      <c r="G29" s="9">
        <v>124690.99</v>
      </c>
      <c r="H29" s="9">
        <v>122590.304</v>
      </c>
      <c r="I29" s="9">
        <v>115825.493</v>
      </c>
      <c r="J29" s="6">
        <f t="shared" si="1"/>
        <v>637.88000000000466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246628.4</v>
      </c>
      <c r="E30" s="9">
        <v>246249.033</v>
      </c>
      <c r="F30" s="9">
        <v>252215.538</v>
      </c>
      <c r="G30" s="9">
        <v>248404.9</v>
      </c>
      <c r="H30" s="9">
        <v>246249.033</v>
      </c>
      <c r="I30" s="9">
        <v>252215.538</v>
      </c>
      <c r="J30" s="6">
        <f t="shared" si="1"/>
        <v>1776.5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78148.03</v>
      </c>
      <c r="E31" s="9">
        <v>76824.263999999996</v>
      </c>
      <c r="F31" s="9">
        <v>76825.063999999998</v>
      </c>
      <c r="G31" s="9">
        <v>80674.5</v>
      </c>
      <c r="H31" s="9">
        <v>76824.263999999996</v>
      </c>
      <c r="I31" s="9">
        <v>76825.063999999998</v>
      </c>
      <c r="J31" s="6">
        <f t="shared" si="1"/>
        <v>2526.4700000000012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17727.22</v>
      </c>
      <c r="E32" s="9">
        <v>15875.009</v>
      </c>
      <c r="F32" s="9">
        <v>15875</v>
      </c>
      <c r="G32" s="9">
        <v>17727.22</v>
      </c>
      <c r="H32" s="9">
        <v>15875.009</v>
      </c>
      <c r="I32" s="9">
        <v>15875</v>
      </c>
      <c r="J32" s="6">
        <f t="shared" si="1"/>
        <v>0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57338.22</v>
      </c>
      <c r="E33" s="12">
        <v>57098.222999999998</v>
      </c>
      <c r="F33" s="9">
        <v>58941.423000000003</v>
      </c>
      <c r="G33" s="9">
        <v>57043.6</v>
      </c>
      <c r="H33" s="12">
        <v>57098.222999999998</v>
      </c>
      <c r="I33" s="9">
        <v>58941.423000000003</v>
      </c>
      <c r="J33" s="6">
        <f t="shared" si="1"/>
        <v>-294.62000000000262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116124.35</v>
      </c>
      <c r="E34" s="9">
        <f t="shared" si="6"/>
        <v>105935.261</v>
      </c>
      <c r="F34" s="9">
        <f t="shared" si="6"/>
        <v>110296.13</v>
      </c>
      <c r="G34" s="9">
        <f t="shared" si="6"/>
        <v>116668.17</v>
      </c>
      <c r="H34" s="9">
        <f t="shared" si="6"/>
        <v>105935.261</v>
      </c>
      <c r="I34" s="9">
        <f t="shared" si="6"/>
        <v>110296.13</v>
      </c>
      <c r="J34" s="6">
        <f t="shared" si="1"/>
        <v>543.81999999999243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92080.08</v>
      </c>
      <c r="E35" s="9">
        <v>81741.498999999996</v>
      </c>
      <c r="F35" s="9">
        <v>86102.368000000002</v>
      </c>
      <c r="G35" s="9">
        <v>92623.9</v>
      </c>
      <c r="H35" s="9">
        <v>81741.498999999996</v>
      </c>
      <c r="I35" s="9">
        <v>86102.368000000002</v>
      </c>
      <c r="J35" s="6">
        <f t="shared" si="1"/>
        <v>543.81999999999243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24044.27</v>
      </c>
      <c r="E36" s="9">
        <v>24193.761999999999</v>
      </c>
      <c r="F36" s="9">
        <v>24193.761999999999</v>
      </c>
      <c r="G36" s="9">
        <v>24044.27</v>
      </c>
      <c r="H36" s="9">
        <v>24193.761999999999</v>
      </c>
      <c r="I36" s="9">
        <v>24193.761999999999</v>
      </c>
      <c r="J36" s="6">
        <f t="shared" si="1"/>
        <v>0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70795.078999999998</v>
      </c>
      <c r="E37" s="9">
        <f t="shared" si="7"/>
        <v>67819.205000000002</v>
      </c>
      <c r="F37" s="9">
        <f t="shared" si="7"/>
        <v>67819.205000000002</v>
      </c>
      <c r="G37" s="9">
        <f t="shared" si="7"/>
        <v>76590.600000000006</v>
      </c>
      <c r="H37" s="9">
        <f t="shared" si="7"/>
        <v>68739.205000000002</v>
      </c>
      <c r="I37" s="9">
        <f t="shared" si="7"/>
        <v>68739.205000000002</v>
      </c>
      <c r="J37" s="6">
        <f t="shared" si="1"/>
        <v>5795.5210000000079</v>
      </c>
      <c r="K37" s="6">
        <f t="shared" si="1"/>
        <v>920</v>
      </c>
      <c r="L37" s="6">
        <f t="shared" si="1"/>
        <v>920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350</v>
      </c>
      <c r="E38" s="9">
        <v>350</v>
      </c>
      <c r="F38" s="9">
        <v>350</v>
      </c>
      <c r="G38" s="9">
        <v>1270</v>
      </c>
      <c r="H38" s="9">
        <v>1270</v>
      </c>
      <c r="I38" s="9">
        <v>1270</v>
      </c>
      <c r="J38" s="6">
        <f t="shared" si="1"/>
        <v>920</v>
      </c>
      <c r="K38" s="6">
        <f t="shared" si="1"/>
        <v>920</v>
      </c>
      <c r="L38" s="6">
        <f t="shared" si="1"/>
        <v>920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27882.1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19812.379000000001</v>
      </c>
      <c r="E40" s="9">
        <v>19426.205000000002</v>
      </c>
      <c r="F40" s="9">
        <v>19426.205000000002</v>
      </c>
      <c r="G40" s="9">
        <v>24687.9</v>
      </c>
      <c r="H40" s="9">
        <v>19426.205000000002</v>
      </c>
      <c r="I40" s="9">
        <v>19426.205000000002</v>
      </c>
      <c r="J40" s="6">
        <f t="shared" si="1"/>
        <v>4875.5210000000006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17772.5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78180.98</v>
      </c>
      <c r="E43" s="9">
        <f t="shared" si="8"/>
        <v>70482.562999999995</v>
      </c>
      <c r="F43" s="9">
        <f t="shared" si="8"/>
        <v>67547.63</v>
      </c>
      <c r="G43" s="9">
        <f t="shared" si="8"/>
        <v>80838.899999999994</v>
      </c>
      <c r="H43" s="9">
        <f t="shared" si="8"/>
        <v>70482.562999999995</v>
      </c>
      <c r="I43" s="9">
        <f t="shared" si="8"/>
        <v>67547.63</v>
      </c>
      <c r="J43" s="6">
        <f t="shared" si="1"/>
        <v>2657.9199999999983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64383</v>
      </c>
      <c r="E44" s="11">
        <v>51952.341999999997</v>
      </c>
      <c r="F44" s="11">
        <v>49017.409</v>
      </c>
      <c r="G44" s="11">
        <v>66983.7</v>
      </c>
      <c r="H44" s="11">
        <v>51952.341999999997</v>
      </c>
      <c r="I44" s="11">
        <v>49017.409</v>
      </c>
      <c r="J44" s="6">
        <f t="shared" si="1"/>
        <v>2600.6999999999971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13797.98</v>
      </c>
      <c r="E45" s="11">
        <v>18530.221000000001</v>
      </c>
      <c r="F45" s="11">
        <v>18530.221000000001</v>
      </c>
      <c r="G45" s="11">
        <v>13855.2</v>
      </c>
      <c r="H45" s="11">
        <v>18530.221000000001</v>
      </c>
      <c r="I45" s="11">
        <v>18530.221000000001</v>
      </c>
      <c r="J45" s="6">
        <f t="shared" si="1"/>
        <v>57.220000000001164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9">D47</f>
        <v>21646</v>
      </c>
      <c r="E46" s="9">
        <f t="shared" si="9"/>
        <v>21646</v>
      </c>
      <c r="F46" s="9">
        <f t="shared" si="9"/>
        <v>21646</v>
      </c>
      <c r="G46" s="9">
        <f t="shared" si="9"/>
        <v>21931.99</v>
      </c>
      <c r="H46" s="9">
        <f t="shared" si="9"/>
        <v>21646</v>
      </c>
      <c r="I46" s="9">
        <f t="shared" si="9"/>
        <v>21646</v>
      </c>
      <c r="J46" s="6">
        <f t="shared" si="1"/>
        <v>285.9900000000016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21646</v>
      </c>
      <c r="E47" s="9">
        <v>21646</v>
      </c>
      <c r="F47" s="9">
        <v>21646</v>
      </c>
      <c r="G47" s="9">
        <v>21931.99</v>
      </c>
      <c r="H47" s="9">
        <v>21646</v>
      </c>
      <c r="I47" s="9">
        <v>21646</v>
      </c>
      <c r="J47" s="6">
        <f t="shared" si="1"/>
        <v>285.9900000000016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0">D49</f>
        <v>0</v>
      </c>
      <c r="E48" s="9">
        <f t="shared" si="10"/>
        <v>0</v>
      </c>
      <c r="F48" s="9">
        <f t="shared" si="10"/>
        <v>6863</v>
      </c>
      <c r="G48" s="9">
        <f t="shared" si="10"/>
        <v>0</v>
      </c>
      <c r="H48" s="9">
        <f t="shared" si="10"/>
        <v>0</v>
      </c>
      <c r="I48" s="9">
        <f t="shared" si="10"/>
        <v>6863</v>
      </c>
      <c r="J48" s="6">
        <f t="shared" ref="J48:L49" si="11">G48-D48</f>
        <v>0</v>
      </c>
      <c r="K48" s="6">
        <f t="shared" si="11"/>
        <v>0</v>
      </c>
      <c r="L48" s="6">
        <f t="shared" si="11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1"/>
        <v>0</v>
      </c>
      <c r="K49" s="6">
        <f t="shared" si="11"/>
        <v>0</v>
      </c>
      <c r="L49" s="6">
        <f t="shared" si="11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1869215.3190000001</v>
      </c>
      <c r="E50" s="9">
        <f t="shared" ref="E50:L50" si="12">E6+E13+E15+E18+E23+E28+E34+E37+E43+E46+E48</f>
        <v>1562150.4310000001</v>
      </c>
      <c r="F50" s="9">
        <f t="shared" si="12"/>
        <v>1606837.071</v>
      </c>
      <c r="G50" s="9">
        <f>G6+G13+G15+G18+G23+G28+G34+G37+G43+G46+G48</f>
        <v>1897446.5499999998</v>
      </c>
      <c r="H50" s="9">
        <f t="shared" ref="H50:I50" si="13">H6+H13+H15+H18+H23+H28+H34+H37+H43+H46+H48</f>
        <v>1563070.4310000001</v>
      </c>
      <c r="I50" s="9">
        <f t="shared" si="13"/>
        <v>1607757.071</v>
      </c>
      <c r="J50" s="9">
        <f t="shared" si="12"/>
        <v>28231.230999999865</v>
      </c>
      <c r="K50" s="9">
        <f t="shared" si="12"/>
        <v>920</v>
      </c>
      <c r="L50" s="9">
        <f t="shared" si="12"/>
        <v>920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182</v>
      </c>
      <c r="E4" s="10" t="s">
        <v>183</v>
      </c>
      <c r="F4" s="10" t="s">
        <v>184</v>
      </c>
      <c r="G4" s="10" t="s">
        <v>179</v>
      </c>
      <c r="H4" s="10" t="s">
        <v>180</v>
      </c>
      <c r="I4" s="10" t="s">
        <v>181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207848.58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207848.58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0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</v>
      </c>
      <c r="E8" s="9">
        <v>4663.5429999999997</v>
      </c>
      <c r="F8" s="9">
        <v>4663.5429999999997</v>
      </c>
      <c r="G8" s="9">
        <v>4663.54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157621.5</v>
      </c>
      <c r="E9" s="9">
        <v>143515.552</v>
      </c>
      <c r="F9" s="9">
        <v>143515.552</v>
      </c>
      <c r="G9" s="9">
        <v>157621.5</v>
      </c>
      <c r="H9" s="9">
        <v>143515.552</v>
      </c>
      <c r="I9" s="9">
        <v>143515.552</v>
      </c>
      <c r="J9" s="6">
        <f t="shared" si="1"/>
        <v>0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27162.799999999999</v>
      </c>
      <c r="E10" s="9">
        <v>27057.899000000001</v>
      </c>
      <c r="F10" s="9">
        <v>27057.899000000001</v>
      </c>
      <c r="G10" s="9">
        <v>27162.799999999999</v>
      </c>
      <c r="H10" s="9">
        <v>27057.899000000001</v>
      </c>
      <c r="I10" s="9">
        <v>27057.899000000001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6168.6</v>
      </c>
      <c r="E12" s="9">
        <v>8896.7669999999998</v>
      </c>
      <c r="F12" s="9">
        <v>9096.8379999999997</v>
      </c>
      <c r="G12" s="9">
        <v>6168.6</v>
      </c>
      <c r="H12" s="9">
        <v>8896.7669999999998</v>
      </c>
      <c r="I12" s="9">
        <v>9096.8379999999997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>D16++D17</f>
        <v>35710</v>
      </c>
      <c r="E15" s="9">
        <f>E16+E17</f>
        <v>30178.645</v>
      </c>
      <c r="F15" s="9">
        <f>F16+F17</f>
        <v>30008.645</v>
      </c>
      <c r="G15" s="9">
        <f>G16++G17</f>
        <v>35802</v>
      </c>
      <c r="H15" s="9">
        <f>H16++H17</f>
        <v>30178.645</v>
      </c>
      <c r="I15" s="9">
        <f>I16++I17</f>
        <v>30008.645</v>
      </c>
      <c r="J15" s="6">
        <f t="shared" si="1"/>
        <v>92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31915.7</v>
      </c>
      <c r="E16" s="9">
        <v>29498.645</v>
      </c>
      <c r="F16" s="9">
        <v>29328.645</v>
      </c>
      <c r="G16" s="9">
        <v>32007.7</v>
      </c>
      <c r="H16" s="9">
        <v>29498.645</v>
      </c>
      <c r="I16" s="9">
        <v>29328.645</v>
      </c>
      <c r="J16" s="6">
        <f t="shared" si="1"/>
        <v>92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3794.3</v>
      </c>
      <c r="E17" s="9">
        <v>680</v>
      </c>
      <c r="F17" s="9">
        <v>680</v>
      </c>
      <c r="G17" s="9">
        <v>3794.3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3">+D20+D22+D21+D19</f>
        <v>151715.5</v>
      </c>
      <c r="E18" s="9">
        <f t="shared" si="3"/>
        <v>117772.03</v>
      </c>
      <c r="F18" s="9">
        <f t="shared" si="3"/>
        <v>101601.802</v>
      </c>
      <c r="G18" s="9">
        <f t="shared" si="3"/>
        <v>153813.5</v>
      </c>
      <c r="H18" s="9">
        <f t="shared" si="3"/>
        <v>117772.03</v>
      </c>
      <c r="I18" s="9">
        <f t="shared" si="3"/>
        <v>101601.802</v>
      </c>
      <c r="J18" s="6">
        <f t="shared" si="1"/>
        <v>2098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83436.399999999994</v>
      </c>
      <c r="E21" s="9">
        <v>59969.508999999998</v>
      </c>
      <c r="F21" s="9">
        <v>42149.180999999997</v>
      </c>
      <c r="G21" s="11">
        <v>85534.399999999994</v>
      </c>
      <c r="H21" s="9">
        <v>59969.508999999998</v>
      </c>
      <c r="I21" s="9">
        <v>42149.180999999997</v>
      </c>
      <c r="J21" s="6">
        <f t="shared" si="1"/>
        <v>2098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42767.4</v>
      </c>
      <c r="E22" s="9">
        <v>29819.821</v>
      </c>
      <c r="F22" s="9">
        <v>29819.821</v>
      </c>
      <c r="G22" s="9">
        <v>42767.4</v>
      </c>
      <c r="H22" s="9">
        <v>29819.821</v>
      </c>
      <c r="I22" s="9">
        <v>29819.821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4">D24+D25+D26+D27</f>
        <v>677188.7</v>
      </c>
      <c r="E23" s="9">
        <f t="shared" si="4"/>
        <v>433313.99300000002</v>
      </c>
      <c r="F23" s="9">
        <f t="shared" si="4"/>
        <v>484806.16899999999</v>
      </c>
      <c r="G23" s="9">
        <f t="shared" si="4"/>
        <v>723546.58</v>
      </c>
      <c r="H23" s="9">
        <f t="shared" si="4"/>
        <v>433313.99300000002</v>
      </c>
      <c r="I23" s="9">
        <f t="shared" si="4"/>
        <v>484806.16899999999</v>
      </c>
      <c r="J23" s="6">
        <f t="shared" si="1"/>
        <v>46357.880000000005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170170.9</v>
      </c>
      <c r="E24" s="9">
        <v>32513</v>
      </c>
      <c r="F24" s="9">
        <v>94241.19</v>
      </c>
      <c r="G24" s="9">
        <v>170170.9</v>
      </c>
      <c r="H24" s="9">
        <v>32513</v>
      </c>
      <c r="I24" s="9">
        <v>94241.19</v>
      </c>
      <c r="J24" s="6">
        <f t="shared" si="1"/>
        <v>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427551.1</v>
      </c>
      <c r="E25" s="9">
        <v>337452.02</v>
      </c>
      <c r="F25" s="9">
        <v>324673.88</v>
      </c>
      <c r="G25" s="9">
        <v>465136.6</v>
      </c>
      <c r="H25" s="9">
        <v>337452.02</v>
      </c>
      <c r="I25" s="9">
        <v>324673.88</v>
      </c>
      <c r="J25" s="6">
        <f t="shared" si="1"/>
        <v>37585.5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55541.1</v>
      </c>
      <c r="E26" s="9">
        <v>42737.203999999998</v>
      </c>
      <c r="F26" s="9">
        <v>45279.33</v>
      </c>
      <c r="G26" s="9">
        <v>64262.48</v>
      </c>
      <c r="H26" s="9">
        <v>42737.203999999998</v>
      </c>
      <c r="I26" s="9">
        <v>45279.33</v>
      </c>
      <c r="J26" s="6">
        <f t="shared" si="1"/>
        <v>8721.3800000000047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23925.599999999999</v>
      </c>
      <c r="E27" s="9">
        <v>20611.769</v>
      </c>
      <c r="F27" s="9">
        <v>20611.769</v>
      </c>
      <c r="G27" s="9">
        <v>23976.6</v>
      </c>
      <c r="H27" s="9">
        <v>20611.769</v>
      </c>
      <c r="I27" s="9">
        <v>20611.769</v>
      </c>
      <c r="J27" s="6">
        <f t="shared" si="1"/>
        <v>51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5">D29+D31+D32+D33+D30</f>
        <v>528541.21</v>
      </c>
      <c r="E28" s="9">
        <f t="shared" si="5"/>
        <v>518636.83299999998</v>
      </c>
      <c r="F28" s="9">
        <f t="shared" si="5"/>
        <v>519682.51799999998</v>
      </c>
      <c r="G28" s="9">
        <f t="shared" si="5"/>
        <v>528541.21</v>
      </c>
      <c r="H28" s="9">
        <f t="shared" si="5"/>
        <v>518636.83299999998</v>
      </c>
      <c r="I28" s="9">
        <f t="shared" si="5"/>
        <v>519682.51799999998</v>
      </c>
      <c r="J28" s="6">
        <f t="shared" si="1"/>
        <v>0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124690.99</v>
      </c>
      <c r="E29" s="9">
        <v>122590.304</v>
      </c>
      <c r="F29" s="9">
        <v>115825.493</v>
      </c>
      <c r="G29" s="9">
        <v>124690.99</v>
      </c>
      <c r="H29" s="9">
        <v>122590.304</v>
      </c>
      <c r="I29" s="9">
        <v>115825.493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248404.9</v>
      </c>
      <c r="E30" s="9">
        <v>246249.033</v>
      </c>
      <c r="F30" s="9">
        <v>252215.538</v>
      </c>
      <c r="G30" s="9">
        <v>248404.9</v>
      </c>
      <c r="H30" s="9">
        <v>246249.033</v>
      </c>
      <c r="I30" s="9">
        <v>252215.538</v>
      </c>
      <c r="J30" s="6">
        <f t="shared" si="1"/>
        <v>0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80674.5</v>
      </c>
      <c r="E31" s="9">
        <v>76824.263999999996</v>
      </c>
      <c r="F31" s="9">
        <v>76825.063999999998</v>
      </c>
      <c r="G31" s="9">
        <v>80674.5</v>
      </c>
      <c r="H31" s="9">
        <v>76824.263999999996</v>
      </c>
      <c r="I31" s="9">
        <v>76825.063999999998</v>
      </c>
      <c r="J31" s="6">
        <f t="shared" si="1"/>
        <v>0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17727.22</v>
      </c>
      <c r="E32" s="9">
        <v>15875.009</v>
      </c>
      <c r="F32" s="9">
        <v>15875</v>
      </c>
      <c r="G32" s="9">
        <v>17727.22</v>
      </c>
      <c r="H32" s="9">
        <v>15875.009</v>
      </c>
      <c r="I32" s="9">
        <v>15875</v>
      </c>
      <c r="J32" s="6">
        <f t="shared" si="1"/>
        <v>0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57043.6</v>
      </c>
      <c r="E33" s="12">
        <v>57098.222999999998</v>
      </c>
      <c r="F33" s="9">
        <v>58941.423000000003</v>
      </c>
      <c r="G33" s="9">
        <v>57043.6</v>
      </c>
      <c r="H33" s="12">
        <v>57098.222999999998</v>
      </c>
      <c r="I33" s="9">
        <v>58941.423000000003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6">D35+D36</f>
        <v>116668.17</v>
      </c>
      <c r="E34" s="9">
        <f t="shared" si="6"/>
        <v>105935.261</v>
      </c>
      <c r="F34" s="9">
        <f t="shared" si="6"/>
        <v>110296.13</v>
      </c>
      <c r="G34" s="9">
        <f t="shared" si="6"/>
        <v>116720.3</v>
      </c>
      <c r="H34" s="9">
        <f t="shared" si="6"/>
        <v>105935.261</v>
      </c>
      <c r="I34" s="9">
        <f t="shared" si="6"/>
        <v>110296.13</v>
      </c>
      <c r="J34" s="6">
        <f t="shared" si="1"/>
        <v>52.130000000004657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92623.9</v>
      </c>
      <c r="E35" s="9">
        <v>81741.498999999996</v>
      </c>
      <c r="F35" s="9">
        <v>86102.368000000002</v>
      </c>
      <c r="G35" s="9">
        <v>92676</v>
      </c>
      <c r="H35" s="9">
        <v>81741.498999999996</v>
      </c>
      <c r="I35" s="9">
        <v>86102.368000000002</v>
      </c>
      <c r="J35" s="6">
        <f t="shared" si="1"/>
        <v>52.100000000005821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24044.27</v>
      </c>
      <c r="E36" s="9">
        <v>24193.761999999999</v>
      </c>
      <c r="F36" s="9">
        <v>24193.761999999999</v>
      </c>
      <c r="G36" s="9">
        <v>24044.3</v>
      </c>
      <c r="H36" s="9">
        <v>24193.761999999999</v>
      </c>
      <c r="I36" s="9">
        <v>24193.761999999999</v>
      </c>
      <c r="J36" s="6">
        <f t="shared" si="1"/>
        <v>2.9999999998835847E-2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7">D38+D39+D40+D41+D42</f>
        <v>76590.600000000006</v>
      </c>
      <c r="E37" s="9">
        <f t="shared" si="7"/>
        <v>68739.205000000002</v>
      </c>
      <c r="F37" s="9">
        <f t="shared" si="7"/>
        <v>68739.205000000002</v>
      </c>
      <c r="G37" s="9">
        <f t="shared" si="7"/>
        <v>76590.600000000006</v>
      </c>
      <c r="H37" s="9">
        <f t="shared" si="7"/>
        <v>68739.205000000002</v>
      </c>
      <c r="I37" s="9">
        <f t="shared" si="7"/>
        <v>68739.205000000002</v>
      </c>
      <c r="J37" s="6">
        <f t="shared" si="1"/>
        <v>0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27882.1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24687.9</v>
      </c>
      <c r="E40" s="9">
        <v>19426.205000000002</v>
      </c>
      <c r="F40" s="9">
        <v>19426.205000000002</v>
      </c>
      <c r="G40" s="9">
        <v>24687.9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17772.5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8">D44+D45</f>
        <v>80838.899999999994</v>
      </c>
      <c r="E43" s="9">
        <f t="shared" si="8"/>
        <v>70482.562999999995</v>
      </c>
      <c r="F43" s="9">
        <f t="shared" si="8"/>
        <v>67547.63</v>
      </c>
      <c r="G43" s="9">
        <f t="shared" si="8"/>
        <v>78474.399999999994</v>
      </c>
      <c r="H43" s="9">
        <f t="shared" si="8"/>
        <v>70482.562999999995</v>
      </c>
      <c r="I43" s="9">
        <f t="shared" si="8"/>
        <v>67547.63</v>
      </c>
      <c r="J43" s="6">
        <f t="shared" si="1"/>
        <v>-2364.5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66983.7</v>
      </c>
      <c r="E44" s="11">
        <v>51952.341999999997</v>
      </c>
      <c r="F44" s="11">
        <v>49017.409</v>
      </c>
      <c r="G44" s="11">
        <v>64619.199999999997</v>
      </c>
      <c r="H44" s="11">
        <v>51952.341999999997</v>
      </c>
      <c r="I44" s="11">
        <v>49017.409</v>
      </c>
      <c r="J44" s="6">
        <f t="shared" si="1"/>
        <v>-2364.5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13855.2</v>
      </c>
      <c r="E45" s="11">
        <v>18530.221000000001</v>
      </c>
      <c r="F45" s="11">
        <v>18530.221000000001</v>
      </c>
      <c r="G45" s="11">
        <v>13855.2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9">D47</f>
        <v>21931.99</v>
      </c>
      <c r="E46" s="9">
        <f t="shared" si="9"/>
        <v>21646</v>
      </c>
      <c r="F46" s="9">
        <f t="shared" si="9"/>
        <v>21646</v>
      </c>
      <c r="G46" s="9">
        <f t="shared" si="9"/>
        <v>21931.99</v>
      </c>
      <c r="H46" s="9">
        <f t="shared" si="9"/>
        <v>21646</v>
      </c>
      <c r="I46" s="9">
        <f t="shared" si="9"/>
        <v>21646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21931.99</v>
      </c>
      <c r="E47" s="9">
        <v>21646</v>
      </c>
      <c r="F47" s="9">
        <v>21646</v>
      </c>
      <c r="G47" s="9">
        <v>21931.99</v>
      </c>
      <c r="H47" s="9">
        <v>21646</v>
      </c>
      <c r="I47" s="9">
        <v>21646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0">D49</f>
        <v>0</v>
      </c>
      <c r="E48" s="9">
        <f t="shared" si="10"/>
        <v>0</v>
      </c>
      <c r="F48" s="9">
        <f t="shared" si="10"/>
        <v>6863</v>
      </c>
      <c r="G48" s="9">
        <f t="shared" si="10"/>
        <v>0</v>
      </c>
      <c r="H48" s="9">
        <f t="shared" si="10"/>
        <v>0</v>
      </c>
      <c r="I48" s="9">
        <f t="shared" si="10"/>
        <v>6863</v>
      </c>
      <c r="J48" s="6">
        <f t="shared" ref="J48:L49" si="11">G48-D48</f>
        <v>0</v>
      </c>
      <c r="K48" s="6">
        <f t="shared" si="11"/>
        <v>0</v>
      </c>
      <c r="L48" s="6">
        <f t="shared" si="11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1"/>
        <v>0</v>
      </c>
      <c r="K49" s="6">
        <f t="shared" si="11"/>
        <v>0</v>
      </c>
      <c r="L49" s="6">
        <f t="shared" si="11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1897446.5499999998</v>
      </c>
      <c r="E50" s="9">
        <f t="shared" ref="E50:L50" si="12">E6+E13+E15+E18+E23+E28+E34+E37+E43+E46+E48</f>
        <v>1563070.4310000001</v>
      </c>
      <c r="F50" s="9">
        <f t="shared" si="12"/>
        <v>1607757.071</v>
      </c>
      <c r="G50" s="9">
        <f>G6+G13+G15+G18+G23+G28+G34+G37+G43+G46+G48</f>
        <v>1943682.06</v>
      </c>
      <c r="H50" s="9">
        <f t="shared" ref="H50:I50" si="13">H6+H13+H15+H18+H23+H28+H34+H37+H43+H46+H48</f>
        <v>1563070.4310000001</v>
      </c>
      <c r="I50" s="9">
        <f t="shared" si="13"/>
        <v>1607757.071</v>
      </c>
      <c r="J50" s="9">
        <f t="shared" si="12"/>
        <v>46235.510000000009</v>
      </c>
      <c r="K50" s="9">
        <f t="shared" si="12"/>
        <v>0</v>
      </c>
      <c r="L50" s="9">
        <f t="shared" si="12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179</v>
      </c>
      <c r="E4" s="10" t="s">
        <v>180</v>
      </c>
      <c r="F4" s="10" t="s">
        <v>181</v>
      </c>
      <c r="G4" s="10" t="s">
        <v>176</v>
      </c>
      <c r="H4" s="10" t="s">
        <v>177</v>
      </c>
      <c r="I4" s="10" t="s">
        <v>178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207848.58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208329.34999999998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480.76999999998952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</v>
      </c>
      <c r="E8" s="9">
        <v>4663.5429999999997</v>
      </c>
      <c r="F8" s="9">
        <v>4663.5429999999997</v>
      </c>
      <c r="G8" s="9">
        <v>4663.54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157621.5</v>
      </c>
      <c r="E9" s="9">
        <v>143515.552</v>
      </c>
      <c r="F9" s="9">
        <v>143515.552</v>
      </c>
      <c r="G9" s="9">
        <v>157959.97</v>
      </c>
      <c r="H9" s="9">
        <v>143515.552</v>
      </c>
      <c r="I9" s="9">
        <v>143515.552</v>
      </c>
      <c r="J9" s="6">
        <f t="shared" si="1"/>
        <v>338.47000000000116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27162.799999999999</v>
      </c>
      <c r="E10" s="9">
        <v>27057.899000000001</v>
      </c>
      <c r="F10" s="9">
        <v>27057.899000000001</v>
      </c>
      <c r="G10" s="9">
        <v>27162.799999999999</v>
      </c>
      <c r="H10" s="9">
        <v>27057.899000000001</v>
      </c>
      <c r="I10" s="9">
        <v>27057.899000000001</v>
      </c>
      <c r="J10" s="6">
        <f t="shared" si="1"/>
        <v>0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6168.6</v>
      </c>
      <c r="E12" s="9">
        <v>8896.7669999999998</v>
      </c>
      <c r="F12" s="9">
        <v>9096.8379999999997</v>
      </c>
      <c r="G12" s="9">
        <v>6310.9</v>
      </c>
      <c r="H12" s="9">
        <v>8896.7669999999998</v>
      </c>
      <c r="I12" s="9">
        <v>9096.8379999999997</v>
      </c>
      <c r="J12" s="6">
        <f t="shared" si="1"/>
        <v>142.29999999999927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 t="shared" ref="D15:I15" si="3">D16++D17</f>
        <v>35802</v>
      </c>
      <c r="E15" s="9">
        <f t="shared" si="3"/>
        <v>30178.645</v>
      </c>
      <c r="F15" s="9">
        <f t="shared" si="3"/>
        <v>30008.645</v>
      </c>
      <c r="G15" s="9">
        <f t="shared" si="3"/>
        <v>35809.839999999997</v>
      </c>
      <c r="H15" s="9">
        <f t="shared" si="3"/>
        <v>30178.645</v>
      </c>
      <c r="I15" s="9">
        <f t="shared" si="3"/>
        <v>30008.645</v>
      </c>
      <c r="J15" s="6">
        <f t="shared" si="1"/>
        <v>7.8399999999965075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32007.7</v>
      </c>
      <c r="E16" s="9">
        <v>29498.645</v>
      </c>
      <c r="F16" s="9">
        <v>29328.645</v>
      </c>
      <c r="G16" s="9">
        <v>32015.55</v>
      </c>
      <c r="H16" s="9">
        <v>29498.645</v>
      </c>
      <c r="I16" s="9">
        <v>29328.645</v>
      </c>
      <c r="J16" s="6">
        <f t="shared" si="1"/>
        <v>7.8499999999985448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3794.3</v>
      </c>
      <c r="E17" s="9">
        <v>680</v>
      </c>
      <c r="F17" s="9">
        <v>680</v>
      </c>
      <c r="G17" s="9">
        <v>3794.29</v>
      </c>
      <c r="H17" s="9">
        <v>680</v>
      </c>
      <c r="I17" s="9">
        <v>680</v>
      </c>
      <c r="J17" s="6">
        <f t="shared" si="1"/>
        <v>-1.0000000000218279E-2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153813.5</v>
      </c>
      <c r="E18" s="9">
        <f t="shared" si="4"/>
        <v>117772.03</v>
      </c>
      <c r="F18" s="9">
        <f t="shared" si="4"/>
        <v>101601.802</v>
      </c>
      <c r="G18" s="9">
        <f t="shared" si="4"/>
        <v>165025.29999999999</v>
      </c>
      <c r="H18" s="9">
        <f t="shared" si="4"/>
        <v>118922.061</v>
      </c>
      <c r="I18" s="9">
        <f t="shared" si="4"/>
        <v>101601.802</v>
      </c>
      <c r="J18" s="6">
        <f t="shared" si="1"/>
        <v>11211.799999999988</v>
      </c>
      <c r="K18" s="6">
        <f t="shared" si="1"/>
        <v>1150.0310000000027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85534.399999999994</v>
      </c>
      <c r="E21" s="9">
        <v>59969.508999999998</v>
      </c>
      <c r="F21" s="9">
        <v>42149.180999999997</v>
      </c>
      <c r="G21" s="11">
        <v>90746.2</v>
      </c>
      <c r="H21" s="9">
        <v>61119.54</v>
      </c>
      <c r="I21" s="9">
        <v>42149.180999999997</v>
      </c>
      <c r="J21" s="6">
        <f t="shared" si="1"/>
        <v>5211.8000000000029</v>
      </c>
      <c r="K21" s="6">
        <f t="shared" si="1"/>
        <v>1150.0310000000027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42767.4</v>
      </c>
      <c r="E22" s="9">
        <v>29819.821</v>
      </c>
      <c r="F22" s="9">
        <v>29819.821</v>
      </c>
      <c r="G22" s="9">
        <v>48767.4</v>
      </c>
      <c r="H22" s="9">
        <v>29819.821</v>
      </c>
      <c r="I22" s="9">
        <v>29819.821</v>
      </c>
      <c r="J22" s="6">
        <f t="shared" si="1"/>
        <v>6000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5">D24+D25+D26+D27</f>
        <v>723546.58</v>
      </c>
      <c r="E23" s="9">
        <f t="shared" si="5"/>
        <v>433313.99300000002</v>
      </c>
      <c r="F23" s="9">
        <f t="shared" si="5"/>
        <v>484806.16899999999</v>
      </c>
      <c r="G23" s="9">
        <f t="shared" si="5"/>
        <v>733513.13699999999</v>
      </c>
      <c r="H23" s="9">
        <f t="shared" si="5"/>
        <v>430644.13400000008</v>
      </c>
      <c r="I23" s="9">
        <f t="shared" si="5"/>
        <v>484806.16899999999</v>
      </c>
      <c r="J23" s="6">
        <f t="shared" si="1"/>
        <v>9966.5570000000298</v>
      </c>
      <c r="K23" s="6">
        <f t="shared" si="1"/>
        <v>-2669.8589999999385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170170.9</v>
      </c>
      <c r="E24" s="9">
        <v>32513</v>
      </c>
      <c r="F24" s="9">
        <v>94241.19</v>
      </c>
      <c r="G24" s="9">
        <v>174835.93700000001</v>
      </c>
      <c r="H24" s="9">
        <v>29843.15</v>
      </c>
      <c r="I24" s="9">
        <v>94241.19</v>
      </c>
      <c r="J24" s="6">
        <f t="shared" si="1"/>
        <v>4665.0370000000112</v>
      </c>
      <c r="K24" s="6">
        <f t="shared" si="1"/>
        <v>-2669.8499999999985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465136.6</v>
      </c>
      <c r="E25" s="9">
        <v>337452.02</v>
      </c>
      <c r="F25" s="9">
        <v>324673.88</v>
      </c>
      <c r="G25" s="9">
        <v>461750.1</v>
      </c>
      <c r="H25" s="9">
        <v>337452.02</v>
      </c>
      <c r="I25" s="9">
        <v>324673.88</v>
      </c>
      <c r="J25" s="6">
        <f t="shared" si="1"/>
        <v>-3386.5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64262.48</v>
      </c>
      <c r="E26" s="9">
        <v>42737.203999999998</v>
      </c>
      <c r="F26" s="9">
        <v>45279.33</v>
      </c>
      <c r="G26" s="9">
        <v>72950.399999999994</v>
      </c>
      <c r="H26" s="9">
        <v>42737.203999999998</v>
      </c>
      <c r="I26" s="9">
        <v>45279.33</v>
      </c>
      <c r="J26" s="6">
        <f t="shared" si="1"/>
        <v>8687.919999999991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23976.6</v>
      </c>
      <c r="E27" s="9">
        <v>20611.769</v>
      </c>
      <c r="F27" s="9">
        <v>20611.769</v>
      </c>
      <c r="G27" s="9">
        <v>23976.7</v>
      </c>
      <c r="H27" s="9">
        <v>20611.759999999998</v>
      </c>
      <c r="I27" s="9">
        <v>20611.769</v>
      </c>
      <c r="J27" s="6">
        <f t="shared" si="1"/>
        <v>0.10000000000218279</v>
      </c>
      <c r="K27" s="6">
        <f t="shared" si="1"/>
        <v>-9.0000000018335413E-3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6">D29+D31+D32+D33+D30</f>
        <v>528541.21</v>
      </c>
      <c r="E28" s="9">
        <f t="shared" si="6"/>
        <v>518636.83299999998</v>
      </c>
      <c r="F28" s="9">
        <f t="shared" si="6"/>
        <v>519682.51799999998</v>
      </c>
      <c r="G28" s="9">
        <f t="shared" si="6"/>
        <v>529317.26800000004</v>
      </c>
      <c r="H28" s="9">
        <f t="shared" si="6"/>
        <v>518089.98799999995</v>
      </c>
      <c r="I28" s="9">
        <f t="shared" si="6"/>
        <v>519135.67300000001</v>
      </c>
      <c r="J28" s="6">
        <f t="shared" si="1"/>
        <v>776.0580000000773</v>
      </c>
      <c r="K28" s="6">
        <f t="shared" si="1"/>
        <v>-546.84500000003027</v>
      </c>
      <c r="L28" s="6">
        <f t="shared" si="1"/>
        <v>-546.84499999997206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124690.99</v>
      </c>
      <c r="E29" s="9">
        <v>122590.304</v>
      </c>
      <c r="F29" s="9">
        <v>115825.493</v>
      </c>
      <c r="G29" s="9">
        <v>124773.84</v>
      </c>
      <c r="H29" s="9">
        <v>122590.304</v>
      </c>
      <c r="I29" s="9">
        <v>115825.493</v>
      </c>
      <c r="J29" s="6">
        <f t="shared" si="1"/>
        <v>82.849999999991269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248404.9</v>
      </c>
      <c r="E30" s="9">
        <v>246249.033</v>
      </c>
      <c r="F30" s="9">
        <v>252215.538</v>
      </c>
      <c r="G30" s="9">
        <v>249012.4</v>
      </c>
      <c r="H30" s="9">
        <v>246249.033</v>
      </c>
      <c r="I30" s="9">
        <v>252215.538</v>
      </c>
      <c r="J30" s="6">
        <f t="shared" si="1"/>
        <v>607.5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80674.5</v>
      </c>
      <c r="E31" s="9">
        <v>76824.263999999996</v>
      </c>
      <c r="F31" s="9">
        <v>76825.063999999998</v>
      </c>
      <c r="G31" s="9">
        <v>80600.81</v>
      </c>
      <c r="H31" s="9">
        <v>76277.418999999994</v>
      </c>
      <c r="I31" s="9">
        <v>76278.218999999997</v>
      </c>
      <c r="J31" s="6">
        <f t="shared" si="1"/>
        <v>-73.690000000002328</v>
      </c>
      <c r="K31" s="6">
        <f t="shared" si="1"/>
        <v>-546.84500000000116</v>
      </c>
      <c r="L31" s="6">
        <f t="shared" si="1"/>
        <v>-546.84500000000116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17727.22</v>
      </c>
      <c r="E32" s="9">
        <v>15875.009</v>
      </c>
      <c r="F32" s="9">
        <v>15875</v>
      </c>
      <c r="G32" s="9">
        <v>17876.817999999999</v>
      </c>
      <c r="H32" s="9">
        <v>15875.009</v>
      </c>
      <c r="I32" s="9">
        <v>15875</v>
      </c>
      <c r="J32" s="6">
        <f t="shared" si="1"/>
        <v>149.59799999999814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57043.6</v>
      </c>
      <c r="E33" s="12">
        <v>57098.222999999998</v>
      </c>
      <c r="F33" s="9">
        <v>58941.423000000003</v>
      </c>
      <c r="G33" s="9">
        <v>57053.4</v>
      </c>
      <c r="H33" s="12">
        <v>57098.222999999998</v>
      </c>
      <c r="I33" s="9">
        <v>58941.423000000003</v>
      </c>
      <c r="J33" s="6">
        <f t="shared" si="1"/>
        <v>9.8000000000029104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7">D35+D36</f>
        <v>116720.3</v>
      </c>
      <c r="E34" s="9">
        <f t="shared" si="7"/>
        <v>105935.261</v>
      </c>
      <c r="F34" s="9">
        <f t="shared" si="7"/>
        <v>110296.13</v>
      </c>
      <c r="G34" s="9">
        <f t="shared" si="7"/>
        <v>117896.723</v>
      </c>
      <c r="H34" s="9">
        <f t="shared" si="7"/>
        <v>111659.85999999999</v>
      </c>
      <c r="I34" s="9">
        <f t="shared" si="7"/>
        <v>116020.76000000001</v>
      </c>
      <c r="J34" s="6">
        <f t="shared" si="1"/>
        <v>1176.4229999999952</v>
      </c>
      <c r="K34" s="6">
        <f t="shared" si="1"/>
        <v>5724.5989999999874</v>
      </c>
      <c r="L34" s="6">
        <f t="shared" si="1"/>
        <v>5724.6300000000047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92676</v>
      </c>
      <c r="E35" s="9">
        <v>81741.498999999996</v>
      </c>
      <c r="F35" s="9">
        <v>86102.368000000002</v>
      </c>
      <c r="G35" s="9">
        <v>88195.914999999994</v>
      </c>
      <c r="H35" s="9">
        <v>68438.899999999994</v>
      </c>
      <c r="I35" s="9">
        <v>72799.8</v>
      </c>
      <c r="J35" s="6">
        <f t="shared" si="1"/>
        <v>-4480.0850000000064</v>
      </c>
      <c r="K35" s="6">
        <f t="shared" si="1"/>
        <v>-13302.599000000002</v>
      </c>
      <c r="L35" s="6">
        <f t="shared" si="1"/>
        <v>-13302.567999999999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24044.3</v>
      </c>
      <c r="E36" s="9">
        <v>24193.761999999999</v>
      </c>
      <c r="F36" s="9">
        <v>24193.761999999999</v>
      </c>
      <c r="G36" s="9">
        <v>29700.808000000001</v>
      </c>
      <c r="H36" s="9">
        <v>43220.959999999999</v>
      </c>
      <c r="I36" s="9">
        <v>43220.959999999999</v>
      </c>
      <c r="J36" s="6">
        <f t="shared" si="1"/>
        <v>5656.5080000000016</v>
      </c>
      <c r="K36" s="6">
        <f t="shared" si="1"/>
        <v>19027.198</v>
      </c>
      <c r="L36" s="6">
        <f t="shared" si="1"/>
        <v>19027.198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76590.600000000006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76589.038</v>
      </c>
      <c r="H37" s="9">
        <f t="shared" si="8"/>
        <v>68739.205000000002</v>
      </c>
      <c r="I37" s="9">
        <f t="shared" si="8"/>
        <v>68739.205000000002</v>
      </c>
      <c r="J37" s="6">
        <f t="shared" si="1"/>
        <v>-1.5620000000053551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27882.1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24687.9</v>
      </c>
      <c r="E40" s="9">
        <v>19426.205000000002</v>
      </c>
      <c r="F40" s="9">
        <v>19426.205000000002</v>
      </c>
      <c r="G40" s="9">
        <v>24686.338</v>
      </c>
      <c r="H40" s="9">
        <v>19426.205000000002</v>
      </c>
      <c r="I40" s="9">
        <v>19426.205000000002</v>
      </c>
      <c r="J40" s="6">
        <f t="shared" si="1"/>
        <v>-1.5620000000017171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17772.5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78474.399999999994</v>
      </c>
      <c r="E43" s="9">
        <f t="shared" si="9"/>
        <v>70482.562999999995</v>
      </c>
      <c r="F43" s="9">
        <f t="shared" si="9"/>
        <v>67547.63</v>
      </c>
      <c r="G43" s="9">
        <f t="shared" si="9"/>
        <v>78327.41</v>
      </c>
      <c r="H43" s="9">
        <f t="shared" si="9"/>
        <v>70482.562999999995</v>
      </c>
      <c r="I43" s="9">
        <f t="shared" si="9"/>
        <v>67547.63</v>
      </c>
      <c r="J43" s="6">
        <f t="shared" si="1"/>
        <v>-146.98999999999069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64619.199999999997</v>
      </c>
      <c r="E44" s="11">
        <v>51952.341999999997</v>
      </c>
      <c r="F44" s="11">
        <v>49017.409</v>
      </c>
      <c r="G44" s="11">
        <v>64472.21</v>
      </c>
      <c r="H44" s="11">
        <v>51952.341999999997</v>
      </c>
      <c r="I44" s="11">
        <v>49017.409</v>
      </c>
      <c r="J44" s="6">
        <f t="shared" si="1"/>
        <v>-146.98999999999796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13855.2</v>
      </c>
      <c r="E45" s="11">
        <v>18530.221000000001</v>
      </c>
      <c r="F45" s="11">
        <v>18530.221000000001</v>
      </c>
      <c r="G45" s="11">
        <v>13855.2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10">D47</f>
        <v>21931.99</v>
      </c>
      <c r="E46" s="9">
        <f t="shared" si="10"/>
        <v>21646</v>
      </c>
      <c r="F46" s="9">
        <f t="shared" si="10"/>
        <v>21646</v>
      </c>
      <c r="G46" s="9">
        <f t="shared" si="10"/>
        <v>22784.1</v>
      </c>
      <c r="H46" s="9">
        <f t="shared" si="10"/>
        <v>21646</v>
      </c>
      <c r="I46" s="9">
        <f t="shared" si="10"/>
        <v>21646</v>
      </c>
      <c r="J46" s="6">
        <f t="shared" si="1"/>
        <v>852.10999999999694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21931.99</v>
      </c>
      <c r="E47" s="9">
        <v>21646</v>
      </c>
      <c r="F47" s="9">
        <v>21646</v>
      </c>
      <c r="G47" s="9">
        <v>22784.1</v>
      </c>
      <c r="H47" s="9">
        <v>21646</v>
      </c>
      <c r="I47" s="9">
        <v>21646</v>
      </c>
      <c r="J47" s="6">
        <f t="shared" si="1"/>
        <v>852.10999999999694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0</v>
      </c>
      <c r="H48" s="9">
        <f t="shared" si="11"/>
        <v>0</v>
      </c>
      <c r="I48" s="9">
        <f t="shared" si="11"/>
        <v>6863</v>
      </c>
      <c r="J48" s="6">
        <f t="shared" ref="J48:L49" si="12">G48-D48</f>
        <v>0</v>
      </c>
      <c r="K48" s="6">
        <f t="shared" si="12"/>
        <v>0</v>
      </c>
      <c r="L48" s="6">
        <f t="shared" si="1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2"/>
        <v>0</v>
      </c>
      <c r="K49" s="6">
        <f t="shared" si="12"/>
        <v>0</v>
      </c>
      <c r="L49" s="6">
        <f t="shared" si="1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1943682.06</v>
      </c>
      <c r="E50" s="9">
        <f t="shared" ref="E50:L50" si="13">E6+E13+E15+E18+E23+E28+E34+E37+E43+E46+E48</f>
        <v>1563070.4310000001</v>
      </c>
      <c r="F50" s="9">
        <f t="shared" si="13"/>
        <v>1607757.071</v>
      </c>
      <c r="G50" s="9">
        <f>G6+G13+G15+G18+G23+G28+G34+G37+G43+G46+G48</f>
        <v>1968005.0659999999</v>
      </c>
      <c r="H50" s="9">
        <f t="shared" ref="H50:I50" si="14">H6+H13+H15+H18+H23+H28+H34+H37+H43+H46+H48</f>
        <v>1566728.3570000003</v>
      </c>
      <c r="I50" s="9">
        <f t="shared" si="14"/>
        <v>1612934.8560000001</v>
      </c>
      <c r="J50" s="9">
        <f t="shared" si="13"/>
        <v>24323.006000000078</v>
      </c>
      <c r="K50" s="9">
        <f t="shared" si="13"/>
        <v>3657.9260000000213</v>
      </c>
      <c r="L50" s="9">
        <f t="shared" si="13"/>
        <v>5177.7850000000326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176</v>
      </c>
      <c r="E4" s="10" t="s">
        <v>177</v>
      </c>
      <c r="F4" s="10" t="s">
        <v>178</v>
      </c>
      <c r="G4" s="10" t="s">
        <v>173</v>
      </c>
      <c r="H4" s="10" t="s">
        <v>174</v>
      </c>
      <c r="I4" s="10" t="s">
        <v>175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208329.34999999998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212460.99000000002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4131.6400000000431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4663.54</v>
      </c>
      <c r="E8" s="9">
        <v>4663.5429999999997</v>
      </c>
      <c r="F8" s="9">
        <v>4663.5429999999997</v>
      </c>
      <c r="G8" s="9">
        <v>4757.2</v>
      </c>
      <c r="H8" s="9">
        <v>4663.5429999999997</v>
      </c>
      <c r="I8" s="9">
        <v>4663.5429999999997</v>
      </c>
      <c r="J8" s="6">
        <f t="shared" si="1"/>
        <v>93.659999999999854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157959.97</v>
      </c>
      <c r="E9" s="9">
        <v>143515.552</v>
      </c>
      <c r="F9" s="9">
        <v>143515.552</v>
      </c>
      <c r="G9" s="9">
        <v>161264.1</v>
      </c>
      <c r="H9" s="9">
        <v>143515.552</v>
      </c>
      <c r="I9" s="9">
        <v>143515.552</v>
      </c>
      <c r="J9" s="6">
        <f t="shared" si="1"/>
        <v>3304.1300000000047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27162.799999999999</v>
      </c>
      <c r="E10" s="9">
        <v>27057.899000000001</v>
      </c>
      <c r="F10" s="9">
        <v>27057.899000000001</v>
      </c>
      <c r="G10" s="9">
        <v>27817.7</v>
      </c>
      <c r="H10" s="9">
        <v>27057.899000000001</v>
      </c>
      <c r="I10" s="9">
        <v>27057.899000000001</v>
      </c>
      <c r="J10" s="6">
        <f t="shared" si="1"/>
        <v>654.90000000000146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6310.9</v>
      </c>
      <c r="E12" s="9">
        <v>8896.7669999999998</v>
      </c>
      <c r="F12" s="9">
        <v>9096.8379999999997</v>
      </c>
      <c r="G12" s="9">
        <v>6389.85</v>
      </c>
      <c r="H12" s="9">
        <v>8896.7669999999998</v>
      </c>
      <c r="I12" s="9">
        <v>9096.8379999999997</v>
      </c>
      <c r="J12" s="6">
        <f t="shared" si="1"/>
        <v>78.950000000000728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 t="shared" ref="D15:I15" si="3">D16++D17</f>
        <v>35809.839999999997</v>
      </c>
      <c r="E15" s="9">
        <f t="shared" si="3"/>
        <v>30178.645</v>
      </c>
      <c r="F15" s="9">
        <f t="shared" si="3"/>
        <v>30008.645</v>
      </c>
      <c r="G15" s="9">
        <f t="shared" si="3"/>
        <v>36558.589999999997</v>
      </c>
      <c r="H15" s="9">
        <f t="shared" si="3"/>
        <v>30178.645</v>
      </c>
      <c r="I15" s="9">
        <f t="shared" si="3"/>
        <v>30008.645</v>
      </c>
      <c r="J15" s="6">
        <f t="shared" si="1"/>
        <v>748.75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32015.55</v>
      </c>
      <c r="E16" s="9">
        <v>29498.645</v>
      </c>
      <c r="F16" s="9">
        <v>29328.645</v>
      </c>
      <c r="G16" s="9">
        <v>32764.3</v>
      </c>
      <c r="H16" s="9">
        <v>29498.645</v>
      </c>
      <c r="I16" s="9">
        <v>29328.645</v>
      </c>
      <c r="J16" s="6">
        <f t="shared" si="1"/>
        <v>748.75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3794.29</v>
      </c>
      <c r="E17" s="9">
        <v>680</v>
      </c>
      <c r="F17" s="9">
        <v>680</v>
      </c>
      <c r="G17" s="9">
        <v>3794.29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165025.29999999999</v>
      </c>
      <c r="E18" s="9">
        <f t="shared" si="4"/>
        <v>118922.061</v>
      </c>
      <c r="F18" s="9">
        <f t="shared" si="4"/>
        <v>101601.802</v>
      </c>
      <c r="G18" s="9">
        <f t="shared" si="4"/>
        <v>166880.26199999999</v>
      </c>
      <c r="H18" s="9">
        <f t="shared" si="4"/>
        <v>118922.061</v>
      </c>
      <c r="I18" s="9">
        <f t="shared" si="4"/>
        <v>101601.802</v>
      </c>
      <c r="J18" s="6">
        <f t="shared" si="1"/>
        <v>1854.9619999999995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90746.2</v>
      </c>
      <c r="E21" s="9">
        <v>61119.54</v>
      </c>
      <c r="F21" s="9">
        <v>42149.180999999997</v>
      </c>
      <c r="G21" s="11">
        <v>92601.146999999997</v>
      </c>
      <c r="H21" s="9">
        <v>61119.54</v>
      </c>
      <c r="I21" s="9">
        <v>42149.180999999997</v>
      </c>
      <c r="J21" s="6">
        <f t="shared" si="1"/>
        <v>1854.9470000000001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48767.4</v>
      </c>
      <c r="E22" s="9">
        <v>29819.821</v>
      </c>
      <c r="F22" s="9">
        <v>29819.821</v>
      </c>
      <c r="G22" s="9">
        <v>48767.415000000001</v>
      </c>
      <c r="H22" s="9">
        <v>29819.821</v>
      </c>
      <c r="I22" s="9">
        <v>29819.821</v>
      </c>
      <c r="J22" s="6">
        <f t="shared" si="1"/>
        <v>1.4999999999417923E-2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5">D24+D25+D26+D27</f>
        <v>733513.13699999999</v>
      </c>
      <c r="E23" s="9">
        <f t="shared" si="5"/>
        <v>430644.13400000008</v>
      </c>
      <c r="F23" s="9">
        <f t="shared" si="5"/>
        <v>484806.16899999999</v>
      </c>
      <c r="G23" s="9">
        <f t="shared" si="5"/>
        <v>743363.83000000007</v>
      </c>
      <c r="H23" s="9">
        <f t="shared" si="5"/>
        <v>430644.13400000008</v>
      </c>
      <c r="I23" s="9">
        <f t="shared" si="5"/>
        <v>484806.16899999999</v>
      </c>
      <c r="J23" s="6">
        <f t="shared" si="1"/>
        <v>9850.6930000000866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174835.93700000001</v>
      </c>
      <c r="E24" s="9">
        <v>29843.15</v>
      </c>
      <c r="F24" s="9">
        <v>94241.19</v>
      </c>
      <c r="G24" s="9">
        <v>174835.93700000001</v>
      </c>
      <c r="H24" s="9">
        <v>29843.15</v>
      </c>
      <c r="I24" s="9">
        <v>94241.19</v>
      </c>
      <c r="J24" s="6">
        <f t="shared" si="1"/>
        <v>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461750.1</v>
      </c>
      <c r="E25" s="9">
        <v>337452.02</v>
      </c>
      <c r="F25" s="9">
        <v>324673.88</v>
      </c>
      <c r="G25" s="9">
        <v>461282.4</v>
      </c>
      <c r="H25" s="9">
        <v>337452.02</v>
      </c>
      <c r="I25" s="9">
        <v>324673.88</v>
      </c>
      <c r="J25" s="6">
        <f t="shared" si="1"/>
        <v>-467.69999999995343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72950.399999999994</v>
      </c>
      <c r="E26" s="9">
        <v>42737.203999999998</v>
      </c>
      <c r="F26" s="9">
        <v>45279.33</v>
      </c>
      <c r="G26" s="9">
        <v>82675.649999999994</v>
      </c>
      <c r="H26" s="9">
        <v>42737.203999999998</v>
      </c>
      <c r="I26" s="9">
        <v>45279.33</v>
      </c>
      <c r="J26" s="6">
        <f t="shared" si="1"/>
        <v>9725.25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23976.7</v>
      </c>
      <c r="E27" s="9">
        <v>20611.759999999998</v>
      </c>
      <c r="F27" s="9">
        <v>20611.769</v>
      </c>
      <c r="G27" s="9">
        <v>24569.843000000001</v>
      </c>
      <c r="H27" s="9">
        <v>20611.759999999998</v>
      </c>
      <c r="I27" s="9">
        <v>20611.769</v>
      </c>
      <c r="J27" s="6">
        <f t="shared" si="1"/>
        <v>593.14300000000003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6">D29+D31+D32+D33+D30</f>
        <v>529317.26800000004</v>
      </c>
      <c r="E28" s="9">
        <f t="shared" si="6"/>
        <v>518089.98799999995</v>
      </c>
      <c r="F28" s="9">
        <f t="shared" si="6"/>
        <v>519135.67300000001</v>
      </c>
      <c r="G28" s="9">
        <f t="shared" si="6"/>
        <v>537844.4</v>
      </c>
      <c r="H28" s="9">
        <f t="shared" si="6"/>
        <v>518089.98799999995</v>
      </c>
      <c r="I28" s="9">
        <f t="shared" si="6"/>
        <v>519135.67300000001</v>
      </c>
      <c r="J28" s="6">
        <f t="shared" si="1"/>
        <v>8527.1319999999832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124773.84</v>
      </c>
      <c r="E29" s="9">
        <v>122590.304</v>
      </c>
      <c r="F29" s="9">
        <v>115825.493</v>
      </c>
      <c r="G29" s="9">
        <v>126273.60000000001</v>
      </c>
      <c r="H29" s="9">
        <v>122590.304</v>
      </c>
      <c r="I29" s="9">
        <v>115825.493</v>
      </c>
      <c r="J29" s="6">
        <f t="shared" si="1"/>
        <v>1499.7600000000093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249012.4</v>
      </c>
      <c r="E30" s="9">
        <v>246249.033</v>
      </c>
      <c r="F30" s="9">
        <v>252215.538</v>
      </c>
      <c r="G30" s="9">
        <v>254039.6</v>
      </c>
      <c r="H30" s="9">
        <v>246249.033</v>
      </c>
      <c r="I30" s="9">
        <v>252215.538</v>
      </c>
      <c r="J30" s="6">
        <f t="shared" si="1"/>
        <v>5027.2000000000116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80600.81</v>
      </c>
      <c r="E31" s="9">
        <v>76277.418999999994</v>
      </c>
      <c r="F31" s="9">
        <v>76278.218999999997</v>
      </c>
      <c r="G31" s="9">
        <v>80753.2</v>
      </c>
      <c r="H31" s="9">
        <v>76277.418999999994</v>
      </c>
      <c r="I31" s="9">
        <v>76278.218999999997</v>
      </c>
      <c r="J31" s="6">
        <f t="shared" si="1"/>
        <v>152.38999999999942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17876.817999999999</v>
      </c>
      <c r="E32" s="9">
        <v>15875.009</v>
      </c>
      <c r="F32" s="9">
        <v>15875</v>
      </c>
      <c r="G32" s="9">
        <v>18414.5</v>
      </c>
      <c r="H32" s="9">
        <v>15875.009</v>
      </c>
      <c r="I32" s="9">
        <v>15875</v>
      </c>
      <c r="J32" s="6">
        <f t="shared" si="1"/>
        <v>537.6820000000007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57053.4</v>
      </c>
      <c r="E33" s="12">
        <v>57098.222999999998</v>
      </c>
      <c r="F33" s="9">
        <v>58941.423000000003</v>
      </c>
      <c r="G33" s="9">
        <v>58363.5</v>
      </c>
      <c r="H33" s="12">
        <v>57098.222999999998</v>
      </c>
      <c r="I33" s="9">
        <v>58941.423000000003</v>
      </c>
      <c r="J33" s="6">
        <f t="shared" si="1"/>
        <v>1310.0999999999985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7">D35+D36</f>
        <v>117896.723</v>
      </c>
      <c r="E34" s="9">
        <f t="shared" si="7"/>
        <v>111659.85999999999</v>
      </c>
      <c r="F34" s="9">
        <f t="shared" si="7"/>
        <v>116020.76000000001</v>
      </c>
      <c r="G34" s="9">
        <f t="shared" si="7"/>
        <v>120932.79999999999</v>
      </c>
      <c r="H34" s="9">
        <f t="shared" si="7"/>
        <v>111659.85999999999</v>
      </c>
      <c r="I34" s="9">
        <f t="shared" si="7"/>
        <v>116020.76000000001</v>
      </c>
      <c r="J34" s="6">
        <f t="shared" si="1"/>
        <v>3036.0769999999902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88195.914999999994</v>
      </c>
      <c r="E35" s="9">
        <v>68438.899999999994</v>
      </c>
      <c r="F35" s="9">
        <v>72799.8</v>
      </c>
      <c r="G35" s="9">
        <v>90311.4</v>
      </c>
      <c r="H35" s="9">
        <v>68438.899999999994</v>
      </c>
      <c r="I35" s="9">
        <v>72799.8</v>
      </c>
      <c r="J35" s="6">
        <f t="shared" si="1"/>
        <v>2115.4850000000006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29700.808000000001</v>
      </c>
      <c r="E36" s="9">
        <v>43220.959999999999</v>
      </c>
      <c r="F36" s="9">
        <v>43220.959999999999</v>
      </c>
      <c r="G36" s="9">
        <v>30621.4</v>
      </c>
      <c r="H36" s="9">
        <v>43220.959999999999</v>
      </c>
      <c r="I36" s="9">
        <v>43220.959999999999</v>
      </c>
      <c r="J36" s="6">
        <f t="shared" si="1"/>
        <v>920.59200000000055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76589.038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115472.318</v>
      </c>
      <c r="H37" s="9">
        <f t="shared" si="8"/>
        <v>68739.205000000002</v>
      </c>
      <c r="I37" s="9">
        <f t="shared" si="8"/>
        <v>68739.205000000002</v>
      </c>
      <c r="J37" s="6">
        <f t="shared" si="1"/>
        <v>38883.279999999999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27882.1</v>
      </c>
      <c r="E39" s="9">
        <v>27882.1</v>
      </c>
      <c r="F39" s="9">
        <v>27882.1</v>
      </c>
      <c r="G39" s="9">
        <v>28513.279999999999</v>
      </c>
      <c r="H39" s="9">
        <v>27882.1</v>
      </c>
      <c r="I39" s="9">
        <v>27882.1</v>
      </c>
      <c r="J39" s="6">
        <f t="shared" si="1"/>
        <v>631.18000000000029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24686.338</v>
      </c>
      <c r="E40" s="9">
        <v>19426.205000000002</v>
      </c>
      <c r="F40" s="9">
        <v>19426.205000000002</v>
      </c>
      <c r="G40" s="9">
        <v>24686.338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17772.5</v>
      </c>
      <c r="E42" s="9">
        <v>17772.5</v>
      </c>
      <c r="F42" s="9">
        <v>17772.5</v>
      </c>
      <c r="G42" s="9">
        <v>56024.6</v>
      </c>
      <c r="H42" s="9">
        <v>17772.5</v>
      </c>
      <c r="I42" s="9">
        <v>17772.5</v>
      </c>
      <c r="J42" s="6">
        <f t="shared" si="1"/>
        <v>38252.1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78327.41</v>
      </c>
      <c r="E43" s="9">
        <f t="shared" si="9"/>
        <v>70482.562999999995</v>
      </c>
      <c r="F43" s="9">
        <f t="shared" si="9"/>
        <v>67547.63</v>
      </c>
      <c r="G43" s="9">
        <f t="shared" si="9"/>
        <v>79543.05</v>
      </c>
      <c r="H43" s="9">
        <f t="shared" si="9"/>
        <v>70482.562999999995</v>
      </c>
      <c r="I43" s="9">
        <f t="shared" si="9"/>
        <v>67547.63</v>
      </c>
      <c r="J43" s="6">
        <f t="shared" si="1"/>
        <v>1215.6399999999994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64472.21</v>
      </c>
      <c r="E44" s="11">
        <v>51952.341999999997</v>
      </c>
      <c r="F44" s="11">
        <v>49017.409</v>
      </c>
      <c r="G44" s="11">
        <v>65439.15</v>
      </c>
      <c r="H44" s="11">
        <v>51952.341999999997</v>
      </c>
      <c r="I44" s="11">
        <v>49017.409</v>
      </c>
      <c r="J44" s="6">
        <f t="shared" si="1"/>
        <v>966.94000000000233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13855.2</v>
      </c>
      <c r="E45" s="11">
        <v>18530.221000000001</v>
      </c>
      <c r="F45" s="11">
        <v>18530.221000000001</v>
      </c>
      <c r="G45" s="11">
        <v>14103.9</v>
      </c>
      <c r="H45" s="11">
        <v>18530.221000000001</v>
      </c>
      <c r="I45" s="11">
        <v>18530.221000000001</v>
      </c>
      <c r="J45" s="6">
        <f t="shared" si="1"/>
        <v>248.69999999999891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10">D47</f>
        <v>22784.1</v>
      </c>
      <c r="E46" s="9">
        <f t="shared" si="10"/>
        <v>21646</v>
      </c>
      <c r="F46" s="9">
        <f t="shared" si="10"/>
        <v>21646</v>
      </c>
      <c r="G46" s="9">
        <f t="shared" si="10"/>
        <v>23797.9</v>
      </c>
      <c r="H46" s="9">
        <f t="shared" si="10"/>
        <v>21646</v>
      </c>
      <c r="I46" s="9">
        <f t="shared" si="10"/>
        <v>21646</v>
      </c>
      <c r="J46" s="6">
        <f t="shared" si="1"/>
        <v>1013.8000000000029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22784.1</v>
      </c>
      <c r="E47" s="9">
        <v>21646</v>
      </c>
      <c r="F47" s="9">
        <v>21646</v>
      </c>
      <c r="G47" s="9">
        <v>23797.9</v>
      </c>
      <c r="H47" s="9">
        <v>21646</v>
      </c>
      <c r="I47" s="9">
        <v>21646</v>
      </c>
      <c r="J47" s="6">
        <f t="shared" si="1"/>
        <v>1013.8000000000029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0</v>
      </c>
      <c r="H48" s="9">
        <f t="shared" si="11"/>
        <v>0</v>
      </c>
      <c r="I48" s="9">
        <f t="shared" si="11"/>
        <v>6863</v>
      </c>
      <c r="J48" s="6">
        <f t="shared" ref="J48:L49" si="12">G48-D48</f>
        <v>0</v>
      </c>
      <c r="K48" s="6">
        <f t="shared" si="12"/>
        <v>0</v>
      </c>
      <c r="L48" s="6">
        <f t="shared" si="1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2"/>
        <v>0</v>
      </c>
      <c r="K49" s="6">
        <f t="shared" si="12"/>
        <v>0</v>
      </c>
      <c r="L49" s="6">
        <f t="shared" si="1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1968005.0659999999</v>
      </c>
      <c r="E50" s="9">
        <f t="shared" ref="E50:L50" si="13">E6+E13+E15+E18+E23+E28+E34+E37+E43+E46+E48</f>
        <v>1566728.3570000003</v>
      </c>
      <c r="F50" s="9">
        <f t="shared" si="13"/>
        <v>1612934.8560000001</v>
      </c>
      <c r="G50" s="9">
        <f>G6+G13+G15+G18+G23+G28+G34+G37+G43+G46+G48</f>
        <v>2037267.04</v>
      </c>
      <c r="H50" s="9">
        <f t="shared" ref="H50:I50" si="14">H6+H13+H15+H18+H23+H28+H34+H37+H43+H46+H48</f>
        <v>1566728.3570000003</v>
      </c>
      <c r="I50" s="9">
        <f t="shared" si="14"/>
        <v>1612934.8560000001</v>
      </c>
      <c r="J50" s="9">
        <f t="shared" si="13"/>
        <v>69261.974000000104</v>
      </c>
      <c r="K50" s="9">
        <f t="shared" si="13"/>
        <v>0</v>
      </c>
      <c r="L50" s="9">
        <f t="shared" si="13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173</v>
      </c>
      <c r="E4" s="10" t="s">
        <v>174</v>
      </c>
      <c r="F4" s="10" t="s">
        <v>175</v>
      </c>
      <c r="G4" s="10" t="s">
        <v>170</v>
      </c>
      <c r="H4" s="10" t="s">
        <v>171</v>
      </c>
      <c r="I4" s="10" t="s">
        <v>172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212460.99000000002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213615.74000000002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1154.75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4757.2</v>
      </c>
      <c r="E8" s="9">
        <v>4663.5429999999997</v>
      </c>
      <c r="F8" s="9">
        <v>4663.5429999999997</v>
      </c>
      <c r="G8" s="9">
        <v>4748.3999999999996</v>
      </c>
      <c r="H8" s="9">
        <v>4663.5429999999997</v>
      </c>
      <c r="I8" s="9">
        <v>4663.5429999999997</v>
      </c>
      <c r="J8" s="6">
        <f t="shared" si="1"/>
        <v>-8.8000000000001819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161264.1</v>
      </c>
      <c r="E9" s="9">
        <v>143515.552</v>
      </c>
      <c r="F9" s="9">
        <v>143515.552</v>
      </c>
      <c r="G9" s="9">
        <v>162190.5</v>
      </c>
      <c r="H9" s="9">
        <v>143515.552</v>
      </c>
      <c r="I9" s="9">
        <v>143515.552</v>
      </c>
      <c r="J9" s="6">
        <f t="shared" si="1"/>
        <v>926.39999999999418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27817.7</v>
      </c>
      <c r="E10" s="9">
        <v>27057.899000000001</v>
      </c>
      <c r="F10" s="9">
        <v>27057.899000000001</v>
      </c>
      <c r="G10" s="9">
        <v>28134.7</v>
      </c>
      <c r="H10" s="9">
        <v>27057.899000000001</v>
      </c>
      <c r="I10" s="9">
        <v>27057.899000000001</v>
      </c>
      <c r="J10" s="6">
        <f t="shared" si="1"/>
        <v>317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5000</v>
      </c>
      <c r="H11" s="9">
        <v>5000</v>
      </c>
      <c r="I11" s="9">
        <v>5000</v>
      </c>
      <c r="J11" s="6">
        <f t="shared" si="1"/>
        <v>0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6389.85</v>
      </c>
      <c r="E12" s="9">
        <v>8896.7669999999998</v>
      </c>
      <c r="F12" s="9">
        <v>9096.8379999999997</v>
      </c>
      <c r="G12" s="9">
        <v>6310</v>
      </c>
      <c r="H12" s="9">
        <v>8896.7669999999998</v>
      </c>
      <c r="I12" s="9">
        <v>9096.8379999999997</v>
      </c>
      <c r="J12" s="6">
        <f t="shared" si="1"/>
        <v>-79.850000000000364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 t="shared" ref="D15:I15" si="3">D16++D17</f>
        <v>36558.589999999997</v>
      </c>
      <c r="E15" s="9">
        <f t="shared" si="3"/>
        <v>30178.645</v>
      </c>
      <c r="F15" s="9">
        <f t="shared" si="3"/>
        <v>30008.645</v>
      </c>
      <c r="G15" s="9">
        <f t="shared" si="3"/>
        <v>36558.589999999997</v>
      </c>
      <c r="H15" s="9">
        <f t="shared" si="3"/>
        <v>30178.645</v>
      </c>
      <c r="I15" s="9">
        <f t="shared" si="3"/>
        <v>30008.645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32764.3</v>
      </c>
      <c r="E16" s="9">
        <v>29498.645</v>
      </c>
      <c r="F16" s="9">
        <v>29328.645</v>
      </c>
      <c r="G16" s="9">
        <v>32764.3</v>
      </c>
      <c r="H16" s="9">
        <v>29498.645</v>
      </c>
      <c r="I16" s="9">
        <v>29328.645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3794.29</v>
      </c>
      <c r="E17" s="9">
        <v>680</v>
      </c>
      <c r="F17" s="9">
        <v>680</v>
      </c>
      <c r="G17" s="9">
        <v>3794.29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166880.26199999999</v>
      </c>
      <c r="E18" s="9">
        <f t="shared" si="4"/>
        <v>118922.061</v>
      </c>
      <c r="F18" s="9">
        <f t="shared" si="4"/>
        <v>101601.802</v>
      </c>
      <c r="G18" s="9">
        <f t="shared" si="4"/>
        <v>167226.79999999999</v>
      </c>
      <c r="H18" s="9">
        <f t="shared" si="4"/>
        <v>119423.121</v>
      </c>
      <c r="I18" s="9">
        <f t="shared" si="4"/>
        <v>101601.802</v>
      </c>
      <c r="J18" s="6">
        <f t="shared" si="1"/>
        <v>346.53800000000047</v>
      </c>
      <c r="K18" s="6">
        <f t="shared" si="1"/>
        <v>501.05999999999767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92601.146999999997</v>
      </c>
      <c r="E21" s="9">
        <v>61119.54</v>
      </c>
      <c r="F21" s="9">
        <v>42149.180999999997</v>
      </c>
      <c r="G21" s="11">
        <v>90566.7</v>
      </c>
      <c r="H21" s="9">
        <v>61620.6</v>
      </c>
      <c r="I21" s="9">
        <v>42149.180999999997</v>
      </c>
      <c r="J21" s="6">
        <f t="shared" si="1"/>
        <v>-2034.4470000000001</v>
      </c>
      <c r="K21" s="6">
        <f t="shared" si="1"/>
        <v>501.05999999999767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48767.415000000001</v>
      </c>
      <c r="E22" s="9">
        <v>29819.821</v>
      </c>
      <c r="F22" s="9">
        <v>29819.821</v>
      </c>
      <c r="G22" s="9">
        <v>51148.4</v>
      </c>
      <c r="H22" s="9">
        <v>29819.821</v>
      </c>
      <c r="I22" s="9">
        <v>29819.821</v>
      </c>
      <c r="J22" s="6">
        <f t="shared" si="1"/>
        <v>2380.9850000000006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5">D24+D25+D26+D27</f>
        <v>743363.83000000007</v>
      </c>
      <c r="E23" s="9">
        <f t="shared" si="5"/>
        <v>430644.13400000008</v>
      </c>
      <c r="F23" s="9">
        <f t="shared" si="5"/>
        <v>484806.16899999999</v>
      </c>
      <c r="G23" s="9">
        <f t="shared" si="5"/>
        <v>745261.53700000013</v>
      </c>
      <c r="H23" s="9">
        <f t="shared" si="5"/>
        <v>430644.13400000008</v>
      </c>
      <c r="I23" s="9">
        <f t="shared" si="5"/>
        <v>484806.16899999999</v>
      </c>
      <c r="J23" s="6">
        <f t="shared" si="1"/>
        <v>1897.7070000000531</v>
      </c>
      <c r="K23" s="6">
        <f t="shared" si="1"/>
        <v>0</v>
      </c>
      <c r="L23" s="6">
        <f t="shared" si="1"/>
        <v>0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174835.93700000001</v>
      </c>
      <c r="E24" s="9">
        <v>29843.15</v>
      </c>
      <c r="F24" s="9">
        <v>94241.19</v>
      </c>
      <c r="G24" s="9">
        <v>174835.93700000001</v>
      </c>
      <c r="H24" s="9">
        <v>29843.15</v>
      </c>
      <c r="I24" s="9">
        <v>94241.19</v>
      </c>
      <c r="J24" s="6">
        <f t="shared" si="1"/>
        <v>0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461282.4</v>
      </c>
      <c r="E25" s="9">
        <v>337452.02</v>
      </c>
      <c r="F25" s="9">
        <v>324673.88</v>
      </c>
      <c r="G25" s="9">
        <v>462323</v>
      </c>
      <c r="H25" s="9">
        <v>337452.02</v>
      </c>
      <c r="I25" s="9">
        <v>324673.88</v>
      </c>
      <c r="J25" s="6">
        <f t="shared" si="1"/>
        <v>1040.5999999999767</v>
      </c>
      <c r="K25" s="6">
        <f t="shared" si="1"/>
        <v>0</v>
      </c>
      <c r="L25" s="6">
        <f t="shared" si="1"/>
        <v>0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82675.649999999994</v>
      </c>
      <c r="E26" s="9">
        <v>42737.203999999998</v>
      </c>
      <c r="F26" s="9">
        <v>45279.33</v>
      </c>
      <c r="G26" s="9">
        <v>83317.3</v>
      </c>
      <c r="H26" s="9">
        <v>42737.203999999998</v>
      </c>
      <c r="I26" s="9">
        <v>45279.33</v>
      </c>
      <c r="J26" s="6">
        <f t="shared" si="1"/>
        <v>641.65000000000873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24569.843000000001</v>
      </c>
      <c r="E27" s="9">
        <v>20611.759999999998</v>
      </c>
      <c r="F27" s="9">
        <v>20611.769</v>
      </c>
      <c r="G27" s="9">
        <v>24785.3</v>
      </c>
      <c r="H27" s="9">
        <v>20611.759999999998</v>
      </c>
      <c r="I27" s="9">
        <v>20611.769</v>
      </c>
      <c r="J27" s="6">
        <f t="shared" si="1"/>
        <v>215.45699999999852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6">D29+D31+D32+D33+D30</f>
        <v>537844.4</v>
      </c>
      <c r="E28" s="9">
        <f t="shared" si="6"/>
        <v>518089.98799999995</v>
      </c>
      <c r="F28" s="9">
        <f t="shared" si="6"/>
        <v>519135.67300000001</v>
      </c>
      <c r="G28" s="9">
        <f t="shared" si="6"/>
        <v>559588.4</v>
      </c>
      <c r="H28" s="9">
        <f t="shared" si="6"/>
        <v>518089.98799999995</v>
      </c>
      <c r="I28" s="9">
        <f t="shared" si="6"/>
        <v>519135.67300000001</v>
      </c>
      <c r="J28" s="6">
        <f t="shared" si="1"/>
        <v>21744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126273.60000000001</v>
      </c>
      <c r="E29" s="9">
        <v>122590.304</v>
      </c>
      <c r="F29" s="9">
        <v>115825.493</v>
      </c>
      <c r="G29" s="9">
        <v>126273.60000000001</v>
      </c>
      <c r="H29" s="9">
        <v>122590.304</v>
      </c>
      <c r="I29" s="9">
        <v>115825.493</v>
      </c>
      <c r="J29" s="6">
        <f t="shared" si="1"/>
        <v>0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254039.6</v>
      </c>
      <c r="E30" s="9">
        <v>246249.033</v>
      </c>
      <c r="F30" s="9">
        <v>252215.538</v>
      </c>
      <c r="G30" s="9">
        <v>240948.2</v>
      </c>
      <c r="H30" s="9">
        <v>246249.033</v>
      </c>
      <c r="I30" s="9">
        <v>252215.538</v>
      </c>
      <c r="J30" s="6">
        <f t="shared" si="1"/>
        <v>-13091.399999999994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80753.2</v>
      </c>
      <c r="E31" s="9">
        <v>76277.418999999994</v>
      </c>
      <c r="F31" s="9">
        <v>76278.218999999997</v>
      </c>
      <c r="G31" s="9">
        <v>115511.6</v>
      </c>
      <c r="H31" s="9">
        <v>76277.418999999994</v>
      </c>
      <c r="I31" s="9">
        <v>76278.218999999997</v>
      </c>
      <c r="J31" s="6">
        <f t="shared" si="1"/>
        <v>34758.400000000009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18414.5</v>
      </c>
      <c r="E32" s="9">
        <v>15875.009</v>
      </c>
      <c r="F32" s="9">
        <v>15875</v>
      </c>
      <c r="G32" s="9">
        <v>18491.5</v>
      </c>
      <c r="H32" s="9">
        <v>15875.009</v>
      </c>
      <c r="I32" s="9">
        <v>15875</v>
      </c>
      <c r="J32" s="6">
        <f t="shared" si="1"/>
        <v>77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58363.5</v>
      </c>
      <c r="E33" s="12">
        <v>57098.222999999998</v>
      </c>
      <c r="F33" s="9">
        <v>58941.423000000003</v>
      </c>
      <c r="G33" s="9">
        <v>58363.5</v>
      </c>
      <c r="H33" s="12">
        <v>57098.222999999998</v>
      </c>
      <c r="I33" s="9">
        <v>58941.423000000003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7">D35+D36</f>
        <v>120932.79999999999</v>
      </c>
      <c r="E34" s="9">
        <f t="shared" si="7"/>
        <v>111659.85999999999</v>
      </c>
      <c r="F34" s="9">
        <f t="shared" si="7"/>
        <v>116020.76000000001</v>
      </c>
      <c r="G34" s="9">
        <f t="shared" si="7"/>
        <v>122745.4</v>
      </c>
      <c r="H34" s="9">
        <f t="shared" si="7"/>
        <v>111659.85999999999</v>
      </c>
      <c r="I34" s="9">
        <f t="shared" si="7"/>
        <v>116020.76000000001</v>
      </c>
      <c r="J34" s="6">
        <f t="shared" si="1"/>
        <v>1812.6000000000058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90311.4</v>
      </c>
      <c r="E35" s="9">
        <v>68438.899999999994</v>
      </c>
      <c r="F35" s="9">
        <v>72799.8</v>
      </c>
      <c r="G35" s="9">
        <v>91359.9</v>
      </c>
      <c r="H35" s="9">
        <v>68438.899999999994</v>
      </c>
      <c r="I35" s="9">
        <v>72799.8</v>
      </c>
      <c r="J35" s="6">
        <f t="shared" si="1"/>
        <v>1048.5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30621.4</v>
      </c>
      <c r="E36" s="9">
        <v>43220.959999999999</v>
      </c>
      <c r="F36" s="9">
        <v>43220.959999999999</v>
      </c>
      <c r="G36" s="9">
        <v>31385.5</v>
      </c>
      <c r="H36" s="9">
        <v>43220.959999999999</v>
      </c>
      <c r="I36" s="9">
        <v>43220.959999999999</v>
      </c>
      <c r="J36" s="6">
        <f t="shared" si="1"/>
        <v>764.09999999999854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115472.318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121895.01800000001</v>
      </c>
      <c r="H37" s="9">
        <f t="shared" si="8"/>
        <v>68739.205000000002</v>
      </c>
      <c r="I37" s="9">
        <f t="shared" si="8"/>
        <v>68739.205000000002</v>
      </c>
      <c r="J37" s="6">
        <f t="shared" si="1"/>
        <v>6422.7000000000116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28513.279999999999</v>
      </c>
      <c r="E39" s="9">
        <v>27882.1</v>
      </c>
      <c r="F39" s="9">
        <v>27882.1</v>
      </c>
      <c r="G39" s="9">
        <v>28513.279999999999</v>
      </c>
      <c r="H39" s="9">
        <v>27882.1</v>
      </c>
      <c r="I39" s="9">
        <v>27882.1</v>
      </c>
      <c r="J39" s="6">
        <f t="shared" si="1"/>
        <v>0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24686.338</v>
      </c>
      <c r="E40" s="9">
        <v>19426.205000000002</v>
      </c>
      <c r="F40" s="9">
        <v>19426.205000000002</v>
      </c>
      <c r="G40" s="9">
        <v>24686.338</v>
      </c>
      <c r="H40" s="9">
        <v>19426.205000000002</v>
      </c>
      <c r="I40" s="9">
        <v>19426.205000000002</v>
      </c>
      <c r="J40" s="6">
        <f t="shared" si="1"/>
        <v>0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56024.6</v>
      </c>
      <c r="E42" s="9">
        <v>17772.5</v>
      </c>
      <c r="F42" s="9">
        <v>17772.5</v>
      </c>
      <c r="G42" s="9">
        <v>62447.3</v>
      </c>
      <c r="H42" s="9">
        <v>17772.5</v>
      </c>
      <c r="I42" s="9">
        <v>17772.5</v>
      </c>
      <c r="J42" s="6">
        <f t="shared" si="1"/>
        <v>6422.7000000000044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79543.05</v>
      </c>
      <c r="E43" s="9">
        <f t="shared" si="9"/>
        <v>70482.562999999995</v>
      </c>
      <c r="F43" s="9">
        <f t="shared" si="9"/>
        <v>67547.63</v>
      </c>
      <c r="G43" s="9">
        <f t="shared" si="9"/>
        <v>79494.600000000006</v>
      </c>
      <c r="H43" s="9">
        <f t="shared" si="9"/>
        <v>70482.562999999995</v>
      </c>
      <c r="I43" s="9">
        <f t="shared" si="9"/>
        <v>67547.63</v>
      </c>
      <c r="J43" s="6">
        <f t="shared" si="1"/>
        <v>-48.44999999999709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65439.15</v>
      </c>
      <c r="E44" s="11">
        <v>51952.341999999997</v>
      </c>
      <c r="F44" s="11">
        <v>49017.409</v>
      </c>
      <c r="G44" s="11">
        <v>65401.1</v>
      </c>
      <c r="H44" s="11">
        <v>51952.341999999997</v>
      </c>
      <c r="I44" s="11">
        <v>49017.409</v>
      </c>
      <c r="J44" s="6">
        <f t="shared" si="1"/>
        <v>-38.05000000000291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14103.9</v>
      </c>
      <c r="E45" s="11">
        <v>18530.221000000001</v>
      </c>
      <c r="F45" s="11">
        <v>18530.221000000001</v>
      </c>
      <c r="G45" s="11">
        <v>14093.5</v>
      </c>
      <c r="H45" s="11">
        <v>18530.221000000001</v>
      </c>
      <c r="I45" s="11">
        <v>18530.221000000001</v>
      </c>
      <c r="J45" s="6">
        <f t="shared" si="1"/>
        <v>-10.399999999999636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10">D47</f>
        <v>23797.9</v>
      </c>
      <c r="E46" s="9">
        <f t="shared" si="10"/>
        <v>21646</v>
      </c>
      <c r="F46" s="9">
        <f t="shared" si="10"/>
        <v>21646</v>
      </c>
      <c r="G46" s="9">
        <f t="shared" si="10"/>
        <v>23797.9</v>
      </c>
      <c r="H46" s="9">
        <f t="shared" si="10"/>
        <v>21646</v>
      </c>
      <c r="I46" s="9">
        <f t="shared" si="10"/>
        <v>21646</v>
      </c>
      <c r="J46" s="6">
        <f t="shared" si="1"/>
        <v>0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23797.9</v>
      </c>
      <c r="E47" s="9">
        <v>21646</v>
      </c>
      <c r="F47" s="9">
        <v>21646</v>
      </c>
      <c r="G47" s="9">
        <v>23797.9</v>
      </c>
      <c r="H47" s="9">
        <v>21646</v>
      </c>
      <c r="I47" s="9">
        <v>21646</v>
      </c>
      <c r="J47" s="6">
        <f t="shared" si="1"/>
        <v>0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0</v>
      </c>
      <c r="H48" s="9">
        <f t="shared" si="11"/>
        <v>0</v>
      </c>
      <c r="I48" s="9">
        <f t="shared" si="11"/>
        <v>6863</v>
      </c>
      <c r="J48" s="6">
        <f t="shared" ref="J48:L49" si="12">G48-D48</f>
        <v>0</v>
      </c>
      <c r="K48" s="6">
        <f t="shared" si="12"/>
        <v>0</v>
      </c>
      <c r="L48" s="6">
        <f t="shared" si="1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2"/>
        <v>0</v>
      </c>
      <c r="K49" s="6">
        <f t="shared" si="12"/>
        <v>0</v>
      </c>
      <c r="L49" s="6">
        <f t="shared" si="1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2037267.04</v>
      </c>
      <c r="E50" s="9">
        <f t="shared" ref="E50:L50" si="13">E6+E13+E15+E18+E23+E28+E34+E37+E43+E46+E48</f>
        <v>1566728.3570000003</v>
      </c>
      <c r="F50" s="9">
        <f t="shared" si="13"/>
        <v>1612934.8560000001</v>
      </c>
      <c r="G50" s="9">
        <f>G6+G13+G15+G18+G23+G28+G34+G37+G43+G46+G48</f>
        <v>2070596.885</v>
      </c>
      <c r="H50" s="9">
        <f t="shared" ref="H50:I50" si="14">H6+H13+H15+H18+H23+H28+H34+H37+H43+H46+H48</f>
        <v>1567229.4169999999</v>
      </c>
      <c r="I50" s="9">
        <f t="shared" si="14"/>
        <v>1612934.8560000001</v>
      </c>
      <c r="J50" s="9">
        <f t="shared" si="13"/>
        <v>33329.845000000074</v>
      </c>
      <c r="K50" s="9">
        <f t="shared" si="13"/>
        <v>501.05999999999767</v>
      </c>
      <c r="L50" s="9">
        <f t="shared" si="13"/>
        <v>0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50"/>
  <sheetViews>
    <sheetView topLeftCell="A17" workbookViewId="0">
      <selection activeCell="A6" sqref="A6:A49"/>
    </sheetView>
  </sheetViews>
  <sheetFormatPr defaultRowHeight="15" x14ac:dyDescent="0.25"/>
  <cols>
    <col min="1" max="1" width="3.85546875" style="1" customWidth="1"/>
    <col min="2" max="2" width="56" style="1" customWidth="1"/>
    <col min="3" max="3" width="10.42578125" style="1" customWidth="1"/>
    <col min="4" max="4" width="20.42578125" style="1" customWidth="1"/>
    <col min="5" max="5" width="21.140625" style="1" customWidth="1"/>
    <col min="6" max="6" width="20.28515625" style="1" customWidth="1"/>
    <col min="7" max="7" width="19.85546875" style="1" customWidth="1"/>
    <col min="8" max="9" width="19.7109375" style="1" customWidth="1"/>
    <col min="10" max="10" width="11.42578125" style="1" customWidth="1"/>
    <col min="11" max="11" width="12" style="1" customWidth="1"/>
    <col min="12" max="12" width="12.85546875" style="1" customWidth="1"/>
    <col min="13" max="16384" width="9.140625" style="1"/>
  </cols>
  <sheetData>
    <row r="2" spans="1:12" ht="38.25" customHeight="1" x14ac:dyDescent="0.3">
      <c r="B2" s="15" t="s">
        <v>133</v>
      </c>
      <c r="C2" s="15"/>
      <c r="D2" s="15"/>
      <c r="E2" s="15"/>
      <c r="F2" s="15"/>
      <c r="G2" s="15"/>
      <c r="H2" s="15"/>
      <c r="I2" s="15"/>
      <c r="J2" s="15"/>
      <c r="K2" s="15"/>
    </row>
    <row r="3" spans="1:12" x14ac:dyDescent="0.25">
      <c r="L3" s="7" t="s">
        <v>130</v>
      </c>
    </row>
    <row r="4" spans="1:12" ht="60" x14ac:dyDescent="0.25">
      <c r="A4" s="10" t="s">
        <v>0</v>
      </c>
      <c r="B4" s="10" t="s">
        <v>131</v>
      </c>
      <c r="C4" s="10" t="s">
        <v>1</v>
      </c>
      <c r="D4" s="10" t="s">
        <v>170</v>
      </c>
      <c r="E4" s="10" t="s">
        <v>171</v>
      </c>
      <c r="F4" s="10" t="s">
        <v>172</v>
      </c>
      <c r="G4" s="10" t="s">
        <v>167</v>
      </c>
      <c r="H4" s="10" t="s">
        <v>168</v>
      </c>
      <c r="I4" s="10" t="s">
        <v>169</v>
      </c>
      <c r="J4" s="10" t="s">
        <v>4</v>
      </c>
      <c r="K4" s="10" t="s">
        <v>5</v>
      </c>
      <c r="L4" s="10" t="s">
        <v>132</v>
      </c>
    </row>
    <row r="5" spans="1:12" x14ac:dyDescent="0.25">
      <c r="A5" s="2"/>
      <c r="B5" s="2">
        <v>1</v>
      </c>
      <c r="C5" s="2">
        <v>2</v>
      </c>
      <c r="D5" s="2">
        <v>3</v>
      </c>
      <c r="E5" s="2">
        <v>4</v>
      </c>
      <c r="F5" s="2">
        <v>5</v>
      </c>
      <c r="G5" s="2">
        <v>6</v>
      </c>
      <c r="H5" s="2">
        <v>7</v>
      </c>
      <c r="I5" s="2">
        <v>8</v>
      </c>
      <c r="J5" s="2" t="s">
        <v>127</v>
      </c>
      <c r="K5" s="2" t="s">
        <v>128</v>
      </c>
      <c r="L5" s="2" t="s">
        <v>129</v>
      </c>
    </row>
    <row r="6" spans="1:12" ht="15.75" x14ac:dyDescent="0.25">
      <c r="A6" s="3" t="s">
        <v>6</v>
      </c>
      <c r="B6" s="4" t="s">
        <v>7</v>
      </c>
      <c r="C6" s="3" t="s">
        <v>8</v>
      </c>
      <c r="D6" s="8">
        <f t="shared" ref="D6:I6" si="0">D7+D8+D9+D10+D12+D11</f>
        <v>213615.74000000002</v>
      </c>
      <c r="E6" s="8">
        <f t="shared" si="0"/>
        <v>196365.90099999998</v>
      </c>
      <c r="F6" s="8">
        <f t="shared" si="0"/>
        <v>196565.97199999998</v>
      </c>
      <c r="G6" s="8">
        <f t="shared" si="0"/>
        <v>210266.59000000003</v>
      </c>
      <c r="H6" s="8">
        <f t="shared" si="0"/>
        <v>196365.90099999998</v>
      </c>
      <c r="I6" s="8">
        <f t="shared" si="0"/>
        <v>196565.97199999998</v>
      </c>
      <c r="J6" s="6">
        <f t="shared" ref="J6:L47" si="1">G6-D6</f>
        <v>-3349.1499999999942</v>
      </c>
      <c r="K6" s="6">
        <f t="shared" si="1"/>
        <v>0</v>
      </c>
      <c r="L6" s="6">
        <f t="shared" si="1"/>
        <v>0</v>
      </c>
    </row>
    <row r="7" spans="1:12" ht="47.25" x14ac:dyDescent="0.25">
      <c r="A7" s="5" t="s">
        <v>9</v>
      </c>
      <c r="B7" s="4" t="s">
        <v>10</v>
      </c>
      <c r="C7" s="5" t="s">
        <v>11</v>
      </c>
      <c r="D7" s="9">
        <v>7232.14</v>
      </c>
      <c r="E7" s="9">
        <v>7232.14</v>
      </c>
      <c r="F7" s="9">
        <v>7232.14</v>
      </c>
      <c r="G7" s="9">
        <v>7232.14</v>
      </c>
      <c r="H7" s="9">
        <v>7232.14</v>
      </c>
      <c r="I7" s="9">
        <v>7232.14</v>
      </c>
      <c r="J7" s="6">
        <f t="shared" si="1"/>
        <v>0</v>
      </c>
      <c r="K7" s="6">
        <f t="shared" si="1"/>
        <v>0</v>
      </c>
      <c r="L7" s="6">
        <f t="shared" si="1"/>
        <v>0</v>
      </c>
    </row>
    <row r="8" spans="1:12" ht="63" x14ac:dyDescent="0.25">
      <c r="A8" s="3" t="s">
        <v>12</v>
      </c>
      <c r="B8" s="4" t="s">
        <v>13</v>
      </c>
      <c r="C8" s="5" t="s">
        <v>14</v>
      </c>
      <c r="D8" s="9">
        <v>4748.3999999999996</v>
      </c>
      <c r="E8" s="9">
        <v>4663.5429999999997</v>
      </c>
      <c r="F8" s="9">
        <v>4663.5429999999997</v>
      </c>
      <c r="G8" s="9">
        <v>4748.3999999999996</v>
      </c>
      <c r="H8" s="9">
        <v>4663.5429999999997</v>
      </c>
      <c r="I8" s="9">
        <v>4663.5429999999997</v>
      </c>
      <c r="J8" s="6">
        <f t="shared" si="1"/>
        <v>0</v>
      </c>
      <c r="K8" s="6">
        <f t="shared" si="1"/>
        <v>0</v>
      </c>
      <c r="L8" s="6">
        <f t="shared" si="1"/>
        <v>0</v>
      </c>
    </row>
    <row r="9" spans="1:12" ht="63" x14ac:dyDescent="0.25">
      <c r="A9" s="3" t="s">
        <v>15</v>
      </c>
      <c r="B9" s="4" t="s">
        <v>16</v>
      </c>
      <c r="C9" s="5" t="s">
        <v>17</v>
      </c>
      <c r="D9" s="9">
        <v>162190.5</v>
      </c>
      <c r="E9" s="9">
        <v>143515.552</v>
      </c>
      <c r="F9" s="9">
        <v>143515.552</v>
      </c>
      <c r="G9" s="9">
        <v>162341.95000000001</v>
      </c>
      <c r="H9" s="9">
        <v>143515.552</v>
      </c>
      <c r="I9" s="9">
        <v>143515.552</v>
      </c>
      <c r="J9" s="6">
        <f t="shared" si="1"/>
        <v>151.45000000001164</v>
      </c>
      <c r="K9" s="6">
        <f t="shared" si="1"/>
        <v>0</v>
      </c>
      <c r="L9" s="6">
        <f t="shared" si="1"/>
        <v>0</v>
      </c>
    </row>
    <row r="10" spans="1:12" ht="47.25" x14ac:dyDescent="0.25">
      <c r="A10" s="5" t="s">
        <v>18</v>
      </c>
      <c r="B10" s="4" t="s">
        <v>20</v>
      </c>
      <c r="C10" s="5" t="s">
        <v>21</v>
      </c>
      <c r="D10" s="9">
        <v>28134.7</v>
      </c>
      <c r="E10" s="9">
        <v>27057.899000000001</v>
      </c>
      <c r="F10" s="9">
        <v>27057.899000000001</v>
      </c>
      <c r="G10" s="9">
        <v>28134.73</v>
      </c>
      <c r="H10" s="9">
        <v>27057.899000000001</v>
      </c>
      <c r="I10" s="9">
        <v>27057.899000000001</v>
      </c>
      <c r="J10" s="6">
        <f t="shared" si="1"/>
        <v>2.9999999998835847E-2</v>
      </c>
      <c r="K10" s="6">
        <f t="shared" si="1"/>
        <v>0</v>
      </c>
      <c r="L10" s="6">
        <f t="shared" si="1"/>
        <v>0</v>
      </c>
    </row>
    <row r="11" spans="1:12" ht="15.75" x14ac:dyDescent="0.25">
      <c r="A11" s="3" t="s">
        <v>19</v>
      </c>
      <c r="B11" s="4" t="s">
        <v>23</v>
      </c>
      <c r="C11" s="5" t="s">
        <v>24</v>
      </c>
      <c r="D11" s="9">
        <v>5000</v>
      </c>
      <c r="E11" s="9">
        <v>5000</v>
      </c>
      <c r="F11" s="9">
        <v>5000</v>
      </c>
      <c r="G11" s="9">
        <v>1499.37</v>
      </c>
      <c r="H11" s="9">
        <v>5000</v>
      </c>
      <c r="I11" s="9">
        <v>5000</v>
      </c>
      <c r="J11" s="6">
        <f t="shared" si="1"/>
        <v>-3500.63</v>
      </c>
      <c r="K11" s="6">
        <f t="shared" si="1"/>
        <v>0</v>
      </c>
      <c r="L11" s="6">
        <f t="shared" si="1"/>
        <v>0</v>
      </c>
    </row>
    <row r="12" spans="1:12" ht="15.75" x14ac:dyDescent="0.25">
      <c r="A12" s="3" t="s">
        <v>134</v>
      </c>
      <c r="B12" s="4" t="s">
        <v>26</v>
      </c>
      <c r="C12" s="5" t="s">
        <v>27</v>
      </c>
      <c r="D12" s="9">
        <v>6310</v>
      </c>
      <c r="E12" s="9">
        <v>8896.7669999999998</v>
      </c>
      <c r="F12" s="9">
        <v>9096.8379999999997</v>
      </c>
      <c r="G12" s="9">
        <v>6310</v>
      </c>
      <c r="H12" s="9">
        <v>8896.7669999999998</v>
      </c>
      <c r="I12" s="9">
        <v>9096.8379999999997</v>
      </c>
      <c r="J12" s="6">
        <f t="shared" si="1"/>
        <v>0</v>
      </c>
      <c r="K12" s="6">
        <f t="shared" si="1"/>
        <v>0</v>
      </c>
      <c r="L12" s="6">
        <f t="shared" si="1"/>
        <v>0</v>
      </c>
    </row>
    <row r="13" spans="1:12" ht="15.75" x14ac:dyDescent="0.25">
      <c r="A13" s="5" t="s">
        <v>22</v>
      </c>
      <c r="B13" s="4" t="s">
        <v>29</v>
      </c>
      <c r="C13" s="5" t="s">
        <v>30</v>
      </c>
      <c r="D13" s="9">
        <f t="shared" ref="D13:I13" si="2">D14</f>
        <v>412.9</v>
      </c>
      <c r="E13" s="9">
        <f t="shared" si="2"/>
        <v>0</v>
      </c>
      <c r="F13" s="9">
        <f t="shared" si="2"/>
        <v>0</v>
      </c>
      <c r="G13" s="9">
        <f t="shared" si="2"/>
        <v>412.9</v>
      </c>
      <c r="H13" s="9">
        <f t="shared" si="2"/>
        <v>0</v>
      </c>
      <c r="I13" s="9">
        <f t="shared" si="2"/>
        <v>0</v>
      </c>
      <c r="J13" s="6">
        <f t="shared" si="1"/>
        <v>0</v>
      </c>
      <c r="K13" s="6">
        <f t="shared" si="1"/>
        <v>0</v>
      </c>
      <c r="L13" s="6">
        <f t="shared" si="1"/>
        <v>0</v>
      </c>
    </row>
    <row r="14" spans="1:12" ht="15.75" x14ac:dyDescent="0.25">
      <c r="A14" s="3" t="s">
        <v>25</v>
      </c>
      <c r="B14" s="4" t="s">
        <v>32</v>
      </c>
      <c r="C14" s="5" t="s">
        <v>33</v>
      </c>
      <c r="D14" s="9">
        <v>412.9</v>
      </c>
      <c r="E14" s="9">
        <v>0</v>
      </c>
      <c r="F14" s="9">
        <v>0</v>
      </c>
      <c r="G14" s="9">
        <v>412.9</v>
      </c>
      <c r="H14" s="9">
        <v>0</v>
      </c>
      <c r="I14" s="9">
        <v>0</v>
      </c>
      <c r="J14" s="6">
        <f t="shared" si="1"/>
        <v>0</v>
      </c>
      <c r="K14" s="6">
        <f t="shared" si="1"/>
        <v>0</v>
      </c>
      <c r="L14" s="6">
        <f t="shared" si="1"/>
        <v>0</v>
      </c>
    </row>
    <row r="15" spans="1:12" ht="31.5" x14ac:dyDescent="0.25">
      <c r="A15" s="3" t="s">
        <v>28</v>
      </c>
      <c r="B15" s="4" t="s">
        <v>35</v>
      </c>
      <c r="C15" s="5" t="s">
        <v>36</v>
      </c>
      <c r="D15" s="9">
        <f t="shared" ref="D15:I15" si="3">D16++D17</f>
        <v>36558.589999999997</v>
      </c>
      <c r="E15" s="9">
        <f t="shared" si="3"/>
        <v>30178.645</v>
      </c>
      <c r="F15" s="9">
        <f t="shared" si="3"/>
        <v>30008.645</v>
      </c>
      <c r="G15" s="9">
        <f t="shared" si="3"/>
        <v>36558.589999999997</v>
      </c>
      <c r="H15" s="9">
        <f t="shared" si="3"/>
        <v>30178.645</v>
      </c>
      <c r="I15" s="9">
        <f t="shared" si="3"/>
        <v>30008.645</v>
      </c>
      <c r="J15" s="6">
        <f t="shared" si="1"/>
        <v>0</v>
      </c>
      <c r="K15" s="6">
        <f t="shared" si="1"/>
        <v>0</v>
      </c>
      <c r="L15" s="6">
        <f t="shared" si="1"/>
        <v>0</v>
      </c>
    </row>
    <row r="16" spans="1:12" ht="47.25" x14ac:dyDescent="0.25">
      <c r="A16" s="5" t="s">
        <v>31</v>
      </c>
      <c r="B16" s="4" t="s">
        <v>38</v>
      </c>
      <c r="C16" s="5" t="s">
        <v>39</v>
      </c>
      <c r="D16" s="9">
        <v>32764.3</v>
      </c>
      <c r="E16" s="9">
        <v>29498.645</v>
      </c>
      <c r="F16" s="9">
        <v>29328.645</v>
      </c>
      <c r="G16" s="9">
        <v>32764.3</v>
      </c>
      <c r="H16" s="9">
        <v>29498.645</v>
      </c>
      <c r="I16" s="9">
        <v>29328.645</v>
      </c>
      <c r="J16" s="6">
        <f t="shared" si="1"/>
        <v>0</v>
      </c>
      <c r="K16" s="6">
        <f t="shared" si="1"/>
        <v>0</v>
      </c>
      <c r="L16" s="6">
        <f t="shared" si="1"/>
        <v>0</v>
      </c>
    </row>
    <row r="17" spans="1:12" ht="15.75" x14ac:dyDescent="0.25">
      <c r="A17" s="3" t="s">
        <v>34</v>
      </c>
      <c r="B17" s="4" t="s">
        <v>41</v>
      </c>
      <c r="C17" s="5" t="s">
        <v>42</v>
      </c>
      <c r="D17" s="9">
        <v>3794.29</v>
      </c>
      <c r="E17" s="9">
        <v>680</v>
      </c>
      <c r="F17" s="9">
        <v>680</v>
      </c>
      <c r="G17" s="9">
        <v>3794.29</v>
      </c>
      <c r="H17" s="9">
        <v>680</v>
      </c>
      <c r="I17" s="9">
        <v>680</v>
      </c>
      <c r="J17" s="6">
        <f t="shared" si="1"/>
        <v>0</v>
      </c>
      <c r="K17" s="6">
        <f t="shared" si="1"/>
        <v>0</v>
      </c>
      <c r="L17" s="6">
        <f t="shared" si="1"/>
        <v>0</v>
      </c>
    </row>
    <row r="18" spans="1:12" ht="15.75" x14ac:dyDescent="0.25">
      <c r="A18" s="3" t="s">
        <v>37</v>
      </c>
      <c r="B18" s="4" t="s">
        <v>44</v>
      </c>
      <c r="C18" s="5" t="s">
        <v>45</v>
      </c>
      <c r="D18" s="9">
        <f t="shared" ref="D18:I18" si="4">+D20+D22+D21+D19</f>
        <v>167226.79999999999</v>
      </c>
      <c r="E18" s="9">
        <f t="shared" si="4"/>
        <v>119423.121</v>
      </c>
      <c r="F18" s="9">
        <f t="shared" si="4"/>
        <v>101601.802</v>
      </c>
      <c r="G18" s="9">
        <f t="shared" si="4"/>
        <v>176222.1</v>
      </c>
      <c r="H18" s="9">
        <f t="shared" si="4"/>
        <v>119423.121</v>
      </c>
      <c r="I18" s="9">
        <f t="shared" si="4"/>
        <v>101601.802</v>
      </c>
      <c r="J18" s="6">
        <f t="shared" si="1"/>
        <v>8995.3000000000175</v>
      </c>
      <c r="K18" s="6">
        <f t="shared" si="1"/>
        <v>0</v>
      </c>
      <c r="L18" s="6">
        <f t="shared" si="1"/>
        <v>0</v>
      </c>
    </row>
    <row r="19" spans="1:12" ht="15.75" x14ac:dyDescent="0.25">
      <c r="A19" s="5" t="s">
        <v>40</v>
      </c>
      <c r="B19" s="4" t="s">
        <v>47</v>
      </c>
      <c r="C19" s="5" t="s">
        <v>48</v>
      </c>
      <c r="D19" s="9">
        <v>2200</v>
      </c>
      <c r="E19" s="9">
        <v>2200</v>
      </c>
      <c r="F19" s="9">
        <v>2200</v>
      </c>
      <c r="G19" s="9">
        <v>2200</v>
      </c>
      <c r="H19" s="9">
        <v>2200</v>
      </c>
      <c r="I19" s="9">
        <v>2200</v>
      </c>
      <c r="J19" s="6">
        <f t="shared" si="1"/>
        <v>0</v>
      </c>
      <c r="K19" s="6">
        <f t="shared" si="1"/>
        <v>0</v>
      </c>
      <c r="L19" s="6">
        <f t="shared" si="1"/>
        <v>0</v>
      </c>
    </row>
    <row r="20" spans="1:12" ht="15.75" x14ac:dyDescent="0.25">
      <c r="A20" s="3" t="s">
        <v>43</v>
      </c>
      <c r="B20" s="4" t="s">
        <v>50</v>
      </c>
      <c r="C20" s="5" t="s">
        <v>51</v>
      </c>
      <c r="D20" s="9">
        <v>23311.7</v>
      </c>
      <c r="E20" s="9">
        <v>25782.7</v>
      </c>
      <c r="F20" s="9">
        <v>27432.799999999999</v>
      </c>
      <c r="G20" s="9">
        <v>23311.7</v>
      </c>
      <c r="H20" s="9">
        <v>25782.7</v>
      </c>
      <c r="I20" s="9">
        <v>27432.799999999999</v>
      </c>
      <c r="J20" s="6">
        <f t="shared" si="1"/>
        <v>0</v>
      </c>
      <c r="K20" s="6">
        <f t="shared" si="1"/>
        <v>0</v>
      </c>
      <c r="L20" s="6">
        <f t="shared" si="1"/>
        <v>0</v>
      </c>
    </row>
    <row r="21" spans="1:12" ht="15.75" x14ac:dyDescent="0.25">
      <c r="A21" s="3" t="s">
        <v>46</v>
      </c>
      <c r="B21" s="4" t="s">
        <v>53</v>
      </c>
      <c r="C21" s="5" t="s">
        <v>54</v>
      </c>
      <c r="D21" s="11">
        <v>90566.7</v>
      </c>
      <c r="E21" s="9">
        <v>61620.6</v>
      </c>
      <c r="F21" s="9">
        <v>42149.180999999997</v>
      </c>
      <c r="G21" s="11">
        <v>99562</v>
      </c>
      <c r="H21" s="9">
        <v>61620.6</v>
      </c>
      <c r="I21" s="9">
        <v>42149.180999999997</v>
      </c>
      <c r="J21" s="6">
        <f t="shared" si="1"/>
        <v>8995.3000000000029</v>
      </c>
      <c r="K21" s="6">
        <f t="shared" si="1"/>
        <v>0</v>
      </c>
      <c r="L21" s="6">
        <f t="shared" si="1"/>
        <v>0</v>
      </c>
    </row>
    <row r="22" spans="1:12" ht="15.75" x14ac:dyDescent="0.25">
      <c r="A22" s="5" t="s">
        <v>49</v>
      </c>
      <c r="B22" s="4" t="s">
        <v>56</v>
      </c>
      <c r="C22" s="5" t="s">
        <v>57</v>
      </c>
      <c r="D22" s="9">
        <v>51148.4</v>
      </c>
      <c r="E22" s="9">
        <v>29819.821</v>
      </c>
      <c r="F22" s="9">
        <v>29819.821</v>
      </c>
      <c r="G22" s="9">
        <v>51148.4</v>
      </c>
      <c r="H22" s="9">
        <v>29819.821</v>
      </c>
      <c r="I22" s="9">
        <v>29819.821</v>
      </c>
      <c r="J22" s="6">
        <f t="shared" si="1"/>
        <v>0</v>
      </c>
      <c r="K22" s="6">
        <f t="shared" si="1"/>
        <v>0</v>
      </c>
      <c r="L22" s="6">
        <f t="shared" si="1"/>
        <v>0</v>
      </c>
    </row>
    <row r="23" spans="1:12" ht="15.75" x14ac:dyDescent="0.25">
      <c r="A23" s="3" t="s">
        <v>52</v>
      </c>
      <c r="B23" s="4" t="s">
        <v>59</v>
      </c>
      <c r="C23" s="5" t="s">
        <v>60</v>
      </c>
      <c r="D23" s="9">
        <f t="shared" ref="D23:I23" si="5">D24+D25+D26+D27</f>
        <v>745261.53700000013</v>
      </c>
      <c r="E23" s="9">
        <f t="shared" si="5"/>
        <v>430644.13400000008</v>
      </c>
      <c r="F23" s="9">
        <f t="shared" si="5"/>
        <v>484806.16899999999</v>
      </c>
      <c r="G23" s="9">
        <f t="shared" si="5"/>
        <v>755062.94000000006</v>
      </c>
      <c r="H23" s="9">
        <f t="shared" si="5"/>
        <v>430466.94400000002</v>
      </c>
      <c r="I23" s="9">
        <f t="shared" si="5"/>
        <v>484628.97900000005</v>
      </c>
      <c r="J23" s="6">
        <f t="shared" si="1"/>
        <v>9801.4029999999329</v>
      </c>
      <c r="K23" s="6">
        <f t="shared" si="1"/>
        <v>-177.19000000006054</v>
      </c>
      <c r="L23" s="6">
        <f t="shared" si="1"/>
        <v>-177.18999999994412</v>
      </c>
    </row>
    <row r="24" spans="1:12" ht="15.75" x14ac:dyDescent="0.25">
      <c r="A24" s="3" t="s">
        <v>55</v>
      </c>
      <c r="B24" s="4" t="s">
        <v>62</v>
      </c>
      <c r="C24" s="5" t="s">
        <v>63</v>
      </c>
      <c r="D24" s="9">
        <v>174835.93700000001</v>
      </c>
      <c r="E24" s="9">
        <v>29843.15</v>
      </c>
      <c r="F24" s="9">
        <v>94241.19</v>
      </c>
      <c r="G24" s="9">
        <v>178336.57</v>
      </c>
      <c r="H24" s="9">
        <v>29843.15</v>
      </c>
      <c r="I24" s="9">
        <v>94241.19</v>
      </c>
      <c r="J24" s="6">
        <f t="shared" si="1"/>
        <v>3500.6330000000016</v>
      </c>
      <c r="K24" s="6">
        <f t="shared" si="1"/>
        <v>0</v>
      </c>
      <c r="L24" s="6">
        <f t="shared" si="1"/>
        <v>0</v>
      </c>
    </row>
    <row r="25" spans="1:12" ht="15.75" x14ac:dyDescent="0.25">
      <c r="A25" s="5" t="s">
        <v>58</v>
      </c>
      <c r="B25" s="4" t="s">
        <v>65</v>
      </c>
      <c r="C25" s="5" t="s">
        <v>66</v>
      </c>
      <c r="D25" s="9">
        <v>462323</v>
      </c>
      <c r="E25" s="9">
        <v>337452.02</v>
      </c>
      <c r="F25" s="9">
        <v>324673.88</v>
      </c>
      <c r="G25" s="9">
        <v>468400.49</v>
      </c>
      <c r="H25" s="9">
        <v>337274.83</v>
      </c>
      <c r="I25" s="9">
        <v>324496.69</v>
      </c>
      <c r="J25" s="6">
        <f t="shared" si="1"/>
        <v>6077.4899999999907</v>
      </c>
      <c r="K25" s="6">
        <f t="shared" si="1"/>
        <v>-177.19000000000233</v>
      </c>
      <c r="L25" s="6">
        <f t="shared" si="1"/>
        <v>-177.19000000000233</v>
      </c>
    </row>
    <row r="26" spans="1:12" ht="15.75" x14ac:dyDescent="0.25">
      <c r="A26" s="3" t="s">
        <v>61</v>
      </c>
      <c r="B26" s="4" t="s">
        <v>68</v>
      </c>
      <c r="C26" s="5" t="s">
        <v>69</v>
      </c>
      <c r="D26" s="9">
        <v>83317.3</v>
      </c>
      <c r="E26" s="9">
        <v>42737.203999999998</v>
      </c>
      <c r="F26" s="9">
        <v>45279.33</v>
      </c>
      <c r="G26" s="9">
        <v>83481.89</v>
      </c>
      <c r="H26" s="9">
        <v>42737.203999999998</v>
      </c>
      <c r="I26" s="9">
        <v>45279.33</v>
      </c>
      <c r="J26" s="6">
        <f t="shared" si="1"/>
        <v>164.58999999999651</v>
      </c>
      <c r="K26" s="6">
        <f t="shared" si="1"/>
        <v>0</v>
      </c>
      <c r="L26" s="6">
        <f t="shared" si="1"/>
        <v>0</v>
      </c>
    </row>
    <row r="27" spans="1:12" ht="31.5" x14ac:dyDescent="0.25">
      <c r="A27" s="3" t="s">
        <v>64</v>
      </c>
      <c r="B27" s="4" t="s">
        <v>71</v>
      </c>
      <c r="C27" s="5" t="s">
        <v>72</v>
      </c>
      <c r="D27" s="9">
        <v>24785.3</v>
      </c>
      <c r="E27" s="9">
        <v>20611.759999999998</v>
      </c>
      <c r="F27" s="9">
        <v>20611.769</v>
      </c>
      <c r="G27" s="9">
        <v>24843.99</v>
      </c>
      <c r="H27" s="9">
        <v>20611.759999999998</v>
      </c>
      <c r="I27" s="9">
        <v>20611.769</v>
      </c>
      <c r="J27" s="6">
        <f t="shared" si="1"/>
        <v>58.690000000002328</v>
      </c>
      <c r="K27" s="6">
        <f t="shared" si="1"/>
        <v>0</v>
      </c>
      <c r="L27" s="6">
        <f t="shared" si="1"/>
        <v>0</v>
      </c>
    </row>
    <row r="28" spans="1:12" ht="15.75" x14ac:dyDescent="0.25">
      <c r="A28" s="5" t="s">
        <v>67</v>
      </c>
      <c r="B28" s="4" t="s">
        <v>74</v>
      </c>
      <c r="C28" s="5" t="s">
        <v>75</v>
      </c>
      <c r="D28" s="9">
        <f t="shared" ref="D28:I28" si="6">D29+D31+D32+D33+D30</f>
        <v>559588.4</v>
      </c>
      <c r="E28" s="9">
        <f t="shared" si="6"/>
        <v>518089.98799999995</v>
      </c>
      <c r="F28" s="9">
        <f t="shared" si="6"/>
        <v>519135.67300000001</v>
      </c>
      <c r="G28" s="9">
        <f t="shared" si="6"/>
        <v>559975.11</v>
      </c>
      <c r="H28" s="9">
        <f t="shared" si="6"/>
        <v>518089.98799999995</v>
      </c>
      <c r="I28" s="9">
        <f t="shared" si="6"/>
        <v>519135.67300000001</v>
      </c>
      <c r="J28" s="6">
        <f t="shared" si="1"/>
        <v>386.70999999996275</v>
      </c>
      <c r="K28" s="6">
        <f t="shared" si="1"/>
        <v>0</v>
      </c>
      <c r="L28" s="6">
        <f t="shared" si="1"/>
        <v>0</v>
      </c>
    </row>
    <row r="29" spans="1:12" ht="15.75" x14ac:dyDescent="0.25">
      <c r="A29" s="3" t="s">
        <v>70</v>
      </c>
      <c r="B29" s="4" t="s">
        <v>77</v>
      </c>
      <c r="C29" s="5" t="s">
        <v>78</v>
      </c>
      <c r="D29" s="9">
        <v>126273.60000000001</v>
      </c>
      <c r="E29" s="9">
        <v>122590.304</v>
      </c>
      <c r="F29" s="9">
        <v>115825.493</v>
      </c>
      <c r="G29" s="9">
        <v>126535.7</v>
      </c>
      <c r="H29" s="9">
        <v>122590.304</v>
      </c>
      <c r="I29" s="9">
        <v>115825.493</v>
      </c>
      <c r="J29" s="6">
        <f t="shared" si="1"/>
        <v>262.09999999999127</v>
      </c>
      <c r="K29" s="6">
        <f t="shared" si="1"/>
        <v>0</v>
      </c>
      <c r="L29" s="6">
        <f t="shared" si="1"/>
        <v>0</v>
      </c>
    </row>
    <row r="30" spans="1:12" ht="15.75" x14ac:dyDescent="0.25">
      <c r="A30" s="3" t="s">
        <v>73</v>
      </c>
      <c r="B30" s="4" t="s">
        <v>80</v>
      </c>
      <c r="C30" s="5" t="s">
        <v>81</v>
      </c>
      <c r="D30" s="9">
        <v>240948.2</v>
      </c>
      <c r="E30" s="9">
        <v>246249.033</v>
      </c>
      <c r="F30" s="9">
        <v>252215.538</v>
      </c>
      <c r="G30" s="9">
        <v>240902.91</v>
      </c>
      <c r="H30" s="9">
        <v>246249.033</v>
      </c>
      <c r="I30" s="9">
        <v>252215.538</v>
      </c>
      <c r="J30" s="6">
        <f t="shared" si="1"/>
        <v>-45.290000000008149</v>
      </c>
      <c r="K30" s="6">
        <f t="shared" si="1"/>
        <v>0</v>
      </c>
      <c r="L30" s="6">
        <f t="shared" si="1"/>
        <v>0</v>
      </c>
    </row>
    <row r="31" spans="1:12" ht="15.75" x14ac:dyDescent="0.25">
      <c r="A31" s="5" t="s">
        <v>76</v>
      </c>
      <c r="B31" s="4" t="s">
        <v>135</v>
      </c>
      <c r="C31" s="5" t="s">
        <v>136</v>
      </c>
      <c r="D31" s="9">
        <v>115511.6</v>
      </c>
      <c r="E31" s="9">
        <v>76277.418999999994</v>
      </c>
      <c r="F31" s="9">
        <v>76278.218999999997</v>
      </c>
      <c r="G31" s="9">
        <v>115681.60000000001</v>
      </c>
      <c r="H31" s="9">
        <v>76277.418999999994</v>
      </c>
      <c r="I31" s="9">
        <v>76278.218999999997</v>
      </c>
      <c r="J31" s="6">
        <f t="shared" si="1"/>
        <v>170</v>
      </c>
      <c r="K31" s="6">
        <f t="shared" si="1"/>
        <v>0</v>
      </c>
      <c r="L31" s="6">
        <f t="shared" si="1"/>
        <v>0</v>
      </c>
    </row>
    <row r="32" spans="1:12" ht="15.75" x14ac:dyDescent="0.25">
      <c r="A32" s="3" t="s">
        <v>79</v>
      </c>
      <c r="B32" s="4" t="s">
        <v>83</v>
      </c>
      <c r="C32" s="5" t="s">
        <v>84</v>
      </c>
      <c r="D32" s="9">
        <v>18491.5</v>
      </c>
      <c r="E32" s="9">
        <v>15875.009</v>
      </c>
      <c r="F32" s="9">
        <v>15875</v>
      </c>
      <c r="G32" s="9">
        <v>18491.400000000001</v>
      </c>
      <c r="H32" s="9">
        <v>15875.009</v>
      </c>
      <c r="I32" s="9">
        <v>15875</v>
      </c>
      <c r="J32" s="6">
        <f t="shared" si="1"/>
        <v>-9.9999999998544808E-2</v>
      </c>
      <c r="K32" s="6">
        <f t="shared" si="1"/>
        <v>0</v>
      </c>
      <c r="L32" s="6">
        <f t="shared" si="1"/>
        <v>0</v>
      </c>
    </row>
    <row r="33" spans="1:12" ht="15.75" x14ac:dyDescent="0.25">
      <c r="A33" s="3" t="s">
        <v>82</v>
      </c>
      <c r="B33" s="4" t="s">
        <v>86</v>
      </c>
      <c r="C33" s="5" t="s">
        <v>87</v>
      </c>
      <c r="D33" s="9">
        <v>58363.5</v>
      </c>
      <c r="E33" s="12">
        <v>57098.222999999998</v>
      </c>
      <c r="F33" s="9">
        <v>58941.423000000003</v>
      </c>
      <c r="G33" s="9">
        <v>58363.5</v>
      </c>
      <c r="H33" s="12">
        <v>57098.222999999998</v>
      </c>
      <c r="I33" s="9">
        <v>58941.423000000003</v>
      </c>
      <c r="J33" s="6">
        <f t="shared" si="1"/>
        <v>0</v>
      </c>
      <c r="K33" s="6">
        <f t="shared" si="1"/>
        <v>0</v>
      </c>
      <c r="L33" s="6">
        <f t="shared" si="1"/>
        <v>0</v>
      </c>
    </row>
    <row r="34" spans="1:12" ht="15.75" x14ac:dyDescent="0.25">
      <c r="A34" s="5" t="s">
        <v>85</v>
      </c>
      <c r="B34" s="4" t="s">
        <v>89</v>
      </c>
      <c r="C34" s="5" t="s">
        <v>90</v>
      </c>
      <c r="D34" s="9">
        <f t="shared" ref="D34:I34" si="7">D35+D36</f>
        <v>122745.4</v>
      </c>
      <c r="E34" s="9">
        <f t="shared" si="7"/>
        <v>111659.85999999999</v>
      </c>
      <c r="F34" s="9">
        <f t="shared" si="7"/>
        <v>116020.76000000001</v>
      </c>
      <c r="G34" s="9">
        <f t="shared" si="7"/>
        <v>131757.34999999998</v>
      </c>
      <c r="H34" s="9">
        <f t="shared" si="7"/>
        <v>111659.85999999999</v>
      </c>
      <c r="I34" s="9">
        <f t="shared" si="7"/>
        <v>116020.76000000001</v>
      </c>
      <c r="J34" s="6">
        <f t="shared" si="1"/>
        <v>9011.9499999999825</v>
      </c>
      <c r="K34" s="6">
        <f t="shared" si="1"/>
        <v>0</v>
      </c>
      <c r="L34" s="6">
        <f t="shared" si="1"/>
        <v>0</v>
      </c>
    </row>
    <row r="35" spans="1:12" ht="15.75" x14ac:dyDescent="0.25">
      <c r="A35" s="3" t="s">
        <v>88</v>
      </c>
      <c r="B35" s="4" t="s">
        <v>92</v>
      </c>
      <c r="C35" s="5" t="s">
        <v>93</v>
      </c>
      <c r="D35" s="9">
        <v>91359.9</v>
      </c>
      <c r="E35" s="9">
        <v>68438.899999999994</v>
      </c>
      <c r="F35" s="9">
        <v>72799.8</v>
      </c>
      <c r="G35" s="9">
        <v>97769.9</v>
      </c>
      <c r="H35" s="9">
        <v>68438.899999999994</v>
      </c>
      <c r="I35" s="9">
        <v>72799.8</v>
      </c>
      <c r="J35" s="6">
        <f t="shared" si="1"/>
        <v>6410</v>
      </c>
      <c r="K35" s="6">
        <f t="shared" si="1"/>
        <v>0</v>
      </c>
      <c r="L35" s="6">
        <f t="shared" si="1"/>
        <v>0</v>
      </c>
    </row>
    <row r="36" spans="1:12" ht="15.75" x14ac:dyDescent="0.25">
      <c r="A36" s="3" t="s">
        <v>91</v>
      </c>
      <c r="B36" s="4" t="s">
        <v>95</v>
      </c>
      <c r="C36" s="5" t="s">
        <v>96</v>
      </c>
      <c r="D36" s="9">
        <v>31385.5</v>
      </c>
      <c r="E36" s="9">
        <v>43220.959999999999</v>
      </c>
      <c r="F36" s="9">
        <v>43220.959999999999</v>
      </c>
      <c r="G36" s="9">
        <v>33987.449999999997</v>
      </c>
      <c r="H36" s="9">
        <v>43220.959999999999</v>
      </c>
      <c r="I36" s="9">
        <v>43220.959999999999</v>
      </c>
      <c r="J36" s="6">
        <f t="shared" si="1"/>
        <v>2601.9499999999971</v>
      </c>
      <c r="K36" s="6">
        <f t="shared" si="1"/>
        <v>0</v>
      </c>
      <c r="L36" s="6">
        <f t="shared" si="1"/>
        <v>0</v>
      </c>
    </row>
    <row r="37" spans="1:12" ht="15.75" x14ac:dyDescent="0.25">
      <c r="A37" s="5" t="s">
        <v>94</v>
      </c>
      <c r="B37" s="4" t="s">
        <v>98</v>
      </c>
      <c r="C37" s="5" t="s">
        <v>99</v>
      </c>
      <c r="D37" s="9">
        <f t="shared" ref="D37:I37" si="8">D38+D39+D40+D41+D42</f>
        <v>121895.01800000001</v>
      </c>
      <c r="E37" s="9">
        <f t="shared" si="8"/>
        <v>68739.205000000002</v>
      </c>
      <c r="F37" s="9">
        <f t="shared" si="8"/>
        <v>68739.205000000002</v>
      </c>
      <c r="G37" s="9">
        <f t="shared" si="8"/>
        <v>122659.20999999999</v>
      </c>
      <c r="H37" s="9">
        <f t="shared" si="8"/>
        <v>68739.205000000002</v>
      </c>
      <c r="I37" s="9">
        <f t="shared" si="8"/>
        <v>68739.205000000002</v>
      </c>
      <c r="J37" s="6">
        <f t="shared" si="1"/>
        <v>764.19199999998091</v>
      </c>
      <c r="K37" s="6">
        <f t="shared" si="1"/>
        <v>0</v>
      </c>
      <c r="L37" s="6">
        <f t="shared" si="1"/>
        <v>0</v>
      </c>
    </row>
    <row r="38" spans="1:12" ht="15.75" x14ac:dyDescent="0.25">
      <c r="A38" s="3" t="s">
        <v>97</v>
      </c>
      <c r="B38" s="4" t="s">
        <v>101</v>
      </c>
      <c r="C38" s="5" t="s">
        <v>102</v>
      </c>
      <c r="D38" s="9">
        <v>1270</v>
      </c>
      <c r="E38" s="9">
        <v>1270</v>
      </c>
      <c r="F38" s="9">
        <v>1270</v>
      </c>
      <c r="G38" s="9">
        <v>1270</v>
      </c>
      <c r="H38" s="9">
        <v>1270</v>
      </c>
      <c r="I38" s="9">
        <v>1270</v>
      </c>
      <c r="J38" s="6">
        <f t="shared" si="1"/>
        <v>0</v>
      </c>
      <c r="K38" s="6">
        <f t="shared" si="1"/>
        <v>0</v>
      </c>
      <c r="L38" s="6">
        <f t="shared" si="1"/>
        <v>0</v>
      </c>
    </row>
    <row r="39" spans="1:12" ht="15.75" x14ac:dyDescent="0.25">
      <c r="A39" s="3" t="s">
        <v>100</v>
      </c>
      <c r="B39" s="4" t="s">
        <v>104</v>
      </c>
      <c r="C39" s="5" t="s">
        <v>105</v>
      </c>
      <c r="D39" s="9">
        <v>28513.279999999999</v>
      </c>
      <c r="E39" s="9">
        <v>27882.1</v>
      </c>
      <c r="F39" s="9">
        <v>27882.1</v>
      </c>
      <c r="G39" s="9">
        <v>29278.59</v>
      </c>
      <c r="H39" s="9">
        <v>27882.1</v>
      </c>
      <c r="I39" s="9">
        <v>27882.1</v>
      </c>
      <c r="J39" s="6">
        <f t="shared" si="1"/>
        <v>765.31000000000131</v>
      </c>
      <c r="K39" s="6">
        <f t="shared" si="1"/>
        <v>0</v>
      </c>
      <c r="L39" s="6">
        <f t="shared" si="1"/>
        <v>0</v>
      </c>
    </row>
    <row r="40" spans="1:12" ht="15.75" x14ac:dyDescent="0.25">
      <c r="A40" s="5" t="s">
        <v>103</v>
      </c>
      <c r="B40" s="4" t="s">
        <v>107</v>
      </c>
      <c r="C40" s="5" t="s">
        <v>108</v>
      </c>
      <c r="D40" s="9">
        <v>24686.338</v>
      </c>
      <c r="E40" s="9">
        <v>19426.205000000002</v>
      </c>
      <c r="F40" s="9">
        <v>19426.205000000002</v>
      </c>
      <c r="G40" s="9">
        <v>24685.22</v>
      </c>
      <c r="H40" s="9">
        <v>19426.205000000002</v>
      </c>
      <c r="I40" s="9">
        <v>19426.205000000002</v>
      </c>
      <c r="J40" s="6">
        <f t="shared" si="1"/>
        <v>-1.1179999999985739</v>
      </c>
      <c r="K40" s="6">
        <f t="shared" si="1"/>
        <v>0</v>
      </c>
      <c r="L40" s="6">
        <f t="shared" si="1"/>
        <v>0</v>
      </c>
    </row>
    <row r="41" spans="1:12" ht="15.75" x14ac:dyDescent="0.25">
      <c r="A41" s="3" t="s">
        <v>106</v>
      </c>
      <c r="B41" s="4" t="s">
        <v>110</v>
      </c>
      <c r="C41" s="5" t="s">
        <v>111</v>
      </c>
      <c r="D41" s="9">
        <v>4978.1000000000004</v>
      </c>
      <c r="E41" s="9">
        <v>2388.4</v>
      </c>
      <c r="F41" s="9">
        <v>2388.4</v>
      </c>
      <c r="G41" s="9">
        <v>4978.1000000000004</v>
      </c>
      <c r="H41" s="9">
        <v>2388.4</v>
      </c>
      <c r="I41" s="9">
        <v>2388.4</v>
      </c>
      <c r="J41" s="6">
        <f t="shared" si="1"/>
        <v>0</v>
      </c>
      <c r="K41" s="6">
        <f t="shared" si="1"/>
        <v>0</v>
      </c>
      <c r="L41" s="6">
        <f t="shared" si="1"/>
        <v>0</v>
      </c>
    </row>
    <row r="42" spans="1:12" ht="15.75" x14ac:dyDescent="0.25">
      <c r="A42" s="3" t="s">
        <v>109</v>
      </c>
      <c r="B42" s="4" t="s">
        <v>113</v>
      </c>
      <c r="C42" s="5" t="s">
        <v>114</v>
      </c>
      <c r="D42" s="9">
        <v>62447.3</v>
      </c>
      <c r="E42" s="9">
        <v>17772.5</v>
      </c>
      <c r="F42" s="9">
        <v>17772.5</v>
      </c>
      <c r="G42" s="9">
        <v>62447.3</v>
      </c>
      <c r="H42" s="9">
        <v>17772.5</v>
      </c>
      <c r="I42" s="9">
        <v>17772.5</v>
      </c>
      <c r="J42" s="6">
        <f t="shared" si="1"/>
        <v>0</v>
      </c>
      <c r="K42" s="6">
        <f t="shared" si="1"/>
        <v>0</v>
      </c>
      <c r="L42" s="6">
        <f t="shared" si="1"/>
        <v>0</v>
      </c>
    </row>
    <row r="43" spans="1:12" ht="15.75" x14ac:dyDescent="0.25">
      <c r="A43" s="5" t="s">
        <v>112</v>
      </c>
      <c r="B43" s="4" t="s">
        <v>116</v>
      </c>
      <c r="C43" s="5" t="s">
        <v>117</v>
      </c>
      <c r="D43" s="9">
        <f t="shared" ref="D43:I43" si="9">D44+D45</f>
        <v>79494.600000000006</v>
      </c>
      <c r="E43" s="9">
        <f t="shared" si="9"/>
        <v>70482.562999999995</v>
      </c>
      <c r="F43" s="9">
        <f t="shared" si="9"/>
        <v>67547.63</v>
      </c>
      <c r="G43" s="9">
        <f t="shared" si="9"/>
        <v>85389.6</v>
      </c>
      <c r="H43" s="9">
        <f t="shared" si="9"/>
        <v>70482.562999999995</v>
      </c>
      <c r="I43" s="9">
        <f t="shared" si="9"/>
        <v>67547.63</v>
      </c>
      <c r="J43" s="6">
        <f t="shared" si="1"/>
        <v>5895</v>
      </c>
      <c r="K43" s="6">
        <f t="shared" si="1"/>
        <v>0</v>
      </c>
      <c r="L43" s="6">
        <f t="shared" si="1"/>
        <v>0</v>
      </c>
    </row>
    <row r="44" spans="1:12" ht="15.75" x14ac:dyDescent="0.25">
      <c r="A44" s="3" t="s">
        <v>115</v>
      </c>
      <c r="B44" s="4" t="s">
        <v>119</v>
      </c>
      <c r="C44" s="5" t="s">
        <v>120</v>
      </c>
      <c r="D44" s="11">
        <v>65401.1</v>
      </c>
      <c r="E44" s="11">
        <v>51952.341999999997</v>
      </c>
      <c r="F44" s="11">
        <v>49017.409</v>
      </c>
      <c r="G44" s="11">
        <v>71296.100000000006</v>
      </c>
      <c r="H44" s="11">
        <v>51952.341999999997</v>
      </c>
      <c r="I44" s="11">
        <v>49017.409</v>
      </c>
      <c r="J44" s="6">
        <f t="shared" si="1"/>
        <v>5895.0000000000073</v>
      </c>
      <c r="K44" s="6">
        <f t="shared" si="1"/>
        <v>0</v>
      </c>
      <c r="L44" s="6">
        <f t="shared" si="1"/>
        <v>0</v>
      </c>
    </row>
    <row r="45" spans="1:12" ht="31.5" x14ac:dyDescent="0.25">
      <c r="A45" s="3" t="s">
        <v>118</v>
      </c>
      <c r="B45" s="4" t="s">
        <v>137</v>
      </c>
      <c r="C45" s="5" t="s">
        <v>138</v>
      </c>
      <c r="D45" s="11">
        <v>14093.5</v>
      </c>
      <c r="E45" s="11">
        <v>18530.221000000001</v>
      </c>
      <c r="F45" s="11">
        <v>18530.221000000001</v>
      </c>
      <c r="G45" s="11">
        <v>14093.5</v>
      </c>
      <c r="H45" s="11">
        <v>18530.221000000001</v>
      </c>
      <c r="I45" s="11">
        <v>18530.221000000001</v>
      </c>
      <c r="J45" s="6">
        <f t="shared" si="1"/>
        <v>0</v>
      </c>
      <c r="K45" s="6">
        <f t="shared" si="1"/>
        <v>0</v>
      </c>
      <c r="L45" s="6">
        <f t="shared" si="1"/>
        <v>0</v>
      </c>
    </row>
    <row r="46" spans="1:12" ht="15.75" x14ac:dyDescent="0.25">
      <c r="A46" s="5" t="s">
        <v>121</v>
      </c>
      <c r="B46" s="4" t="s">
        <v>122</v>
      </c>
      <c r="C46" s="5" t="s">
        <v>123</v>
      </c>
      <c r="D46" s="9">
        <f t="shared" ref="D46:I46" si="10">D47</f>
        <v>23797.9</v>
      </c>
      <c r="E46" s="9">
        <f t="shared" si="10"/>
        <v>21646</v>
      </c>
      <c r="F46" s="9">
        <f t="shared" si="10"/>
        <v>21646</v>
      </c>
      <c r="G46" s="9">
        <f t="shared" si="10"/>
        <v>24694.36</v>
      </c>
      <c r="H46" s="9">
        <f t="shared" si="10"/>
        <v>21646</v>
      </c>
      <c r="I46" s="9">
        <f t="shared" si="10"/>
        <v>21646</v>
      </c>
      <c r="J46" s="6">
        <f t="shared" si="1"/>
        <v>896.45999999999913</v>
      </c>
      <c r="K46" s="6">
        <f t="shared" si="1"/>
        <v>0</v>
      </c>
      <c r="L46" s="6">
        <f t="shared" si="1"/>
        <v>0</v>
      </c>
    </row>
    <row r="47" spans="1:12" ht="15.75" customHeight="1" x14ac:dyDescent="0.25">
      <c r="A47" s="3" t="s">
        <v>124</v>
      </c>
      <c r="B47" s="4" t="s">
        <v>125</v>
      </c>
      <c r="C47" s="5" t="s">
        <v>126</v>
      </c>
      <c r="D47" s="9">
        <v>23797.9</v>
      </c>
      <c r="E47" s="9">
        <v>21646</v>
      </c>
      <c r="F47" s="9">
        <v>21646</v>
      </c>
      <c r="G47" s="9">
        <v>24694.36</v>
      </c>
      <c r="H47" s="9">
        <v>21646</v>
      </c>
      <c r="I47" s="9">
        <v>21646</v>
      </c>
      <c r="J47" s="6">
        <f t="shared" si="1"/>
        <v>896.45999999999913</v>
      </c>
      <c r="K47" s="6">
        <f t="shared" si="1"/>
        <v>0</v>
      </c>
      <c r="L47" s="6">
        <f t="shared" si="1"/>
        <v>0</v>
      </c>
    </row>
    <row r="48" spans="1:12" ht="31.5" x14ac:dyDescent="0.25">
      <c r="A48" s="3" t="s">
        <v>139</v>
      </c>
      <c r="B48" s="4" t="s">
        <v>141</v>
      </c>
      <c r="C48" s="5" t="s">
        <v>142</v>
      </c>
      <c r="D48" s="9">
        <f t="shared" ref="D48:I48" si="11">D49</f>
        <v>0</v>
      </c>
      <c r="E48" s="9">
        <f t="shared" si="11"/>
        <v>0</v>
      </c>
      <c r="F48" s="9">
        <f t="shared" si="11"/>
        <v>6863</v>
      </c>
      <c r="G48" s="9">
        <f t="shared" si="11"/>
        <v>0</v>
      </c>
      <c r="H48" s="9">
        <f t="shared" si="11"/>
        <v>0</v>
      </c>
      <c r="I48" s="9">
        <f t="shared" si="11"/>
        <v>6863</v>
      </c>
      <c r="J48" s="6">
        <f t="shared" ref="J48:L49" si="12">G48-D48</f>
        <v>0</v>
      </c>
      <c r="K48" s="6">
        <f t="shared" si="12"/>
        <v>0</v>
      </c>
      <c r="L48" s="6">
        <f t="shared" si="12"/>
        <v>0</v>
      </c>
    </row>
    <row r="49" spans="1:12" ht="31.5" x14ac:dyDescent="0.25">
      <c r="A49" s="5" t="s">
        <v>140</v>
      </c>
      <c r="B49" s="4" t="s">
        <v>141</v>
      </c>
      <c r="C49" s="5" t="s">
        <v>144</v>
      </c>
      <c r="D49" s="9">
        <v>0</v>
      </c>
      <c r="E49" s="9">
        <v>0</v>
      </c>
      <c r="F49" s="9">
        <v>6863</v>
      </c>
      <c r="G49" s="9">
        <v>0</v>
      </c>
      <c r="H49" s="9">
        <v>0</v>
      </c>
      <c r="I49" s="9">
        <v>6863</v>
      </c>
      <c r="J49" s="6">
        <f t="shared" si="12"/>
        <v>0</v>
      </c>
      <c r="K49" s="6">
        <f t="shared" si="12"/>
        <v>0</v>
      </c>
      <c r="L49" s="6">
        <f t="shared" si="12"/>
        <v>0</v>
      </c>
    </row>
    <row r="50" spans="1:12" ht="15.75" x14ac:dyDescent="0.25">
      <c r="A50" s="16" t="s">
        <v>145</v>
      </c>
      <c r="B50" s="16"/>
      <c r="C50" s="13"/>
      <c r="D50" s="9">
        <f>D6+D13+D15+D18+D23+D28+D34+D37+D43+D46+D48</f>
        <v>2070596.885</v>
      </c>
      <c r="E50" s="9">
        <f t="shared" ref="E50:L50" si="13">E6+E13+E15+E18+E23+E28+E34+E37+E43+E46+E48</f>
        <v>1567229.4169999999</v>
      </c>
      <c r="F50" s="9">
        <f t="shared" si="13"/>
        <v>1612934.8560000001</v>
      </c>
      <c r="G50" s="9">
        <f>G6+G13+G15+G18+G23+G28+G34+G37+G43+G46+G48</f>
        <v>2102998.75</v>
      </c>
      <c r="H50" s="9">
        <f t="shared" ref="H50:I50" si="14">H6+H13+H15+H18+H23+H28+H34+H37+H43+H46+H48</f>
        <v>1567052.227</v>
      </c>
      <c r="I50" s="9">
        <f t="shared" si="14"/>
        <v>1612757.6660000002</v>
      </c>
      <c r="J50" s="9">
        <f t="shared" si="13"/>
        <v>32401.864999999882</v>
      </c>
      <c r="K50" s="9">
        <f t="shared" si="13"/>
        <v>-177.19000000006054</v>
      </c>
      <c r="L50" s="9">
        <f t="shared" si="13"/>
        <v>-177.18999999994412</v>
      </c>
    </row>
  </sheetData>
  <mergeCells count="2">
    <mergeCell ref="B2:K2"/>
    <mergeCell ref="A50:B50"/>
  </mergeCells>
  <pageMargins left="0.70866141732283472" right="0.70866141732283472" top="0.74803149606299213" bottom="0.74803149606299213" header="0.31496062992125984" footer="0.31496062992125984"/>
  <pageSetup paperSize="9" scale="5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16</vt:i4>
      </vt:variant>
    </vt:vector>
  </HeadingPairs>
  <TitlesOfParts>
    <vt:vector size="16" baseType="lpstr">
      <vt:lpstr>0с1 (11)</vt:lpstr>
      <vt:lpstr>1с2 (10)</vt:lpstr>
      <vt:lpstr>2с3 (9)</vt:lpstr>
      <vt:lpstr>3с4 (8)</vt:lpstr>
      <vt:lpstr>4с5 (7)</vt:lpstr>
      <vt:lpstr>5с6 (6)</vt:lpstr>
      <vt:lpstr>6с7 (5)</vt:lpstr>
      <vt:lpstr>7с8 (4)</vt:lpstr>
      <vt:lpstr>8с9 (3)</vt:lpstr>
      <vt:lpstr>9с10 (2)</vt:lpstr>
      <vt:lpstr>10с11</vt:lpstr>
      <vt:lpstr>11с12 (3)</vt:lpstr>
      <vt:lpstr>12с13 (2)</vt:lpstr>
      <vt:lpstr>13с14</vt:lpstr>
      <vt:lpstr>14с15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2018-04-20T07:48:19Z</dcterms:modified>
</cp:coreProperties>
</file>